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puts" sheetId="1" state="visible" r:id="rId3"/>
    <sheet name="Avalanche" sheetId="2" state="visible" r:id="rId4"/>
    <sheet name="Snowball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<sst xmlns="http://schemas.openxmlformats.org/spreadsheetml/2006/main" count="56" uniqueCount="38">
  <si>
    <t xml:space="preserve">Debt Payoff Planner — Avalanche vs. Snowball</t>
  </si>
  <si>
    <t xml:space="preserve">Enter up to 4 debts and your extra monthly payment. The two schedule sheets simulate both strategies; the summary below compares them.</t>
  </si>
  <si>
    <t xml:space="preserve">Debt</t>
  </si>
  <si>
    <t xml:space="preserve">Balance</t>
  </si>
  <si>
    <t xml:space="preserve">Annual rate</t>
  </si>
  <si>
    <t xml:space="preserve">Min. payment</t>
  </si>
  <si>
    <t xml:space="preserve">Credit card</t>
  </si>
  <si>
    <t xml:space="preserve">Method note: each month, every live debt accrues interest and receives its minimum; the entire remaining budget hits one target debt. When a debt dies, its minimum rolls into the budget (the total outlay stays constant). If the target is killed mid-month, the leftover waits for next month — a small simplification that can add a month vs. an exact simulator.</t>
  </si>
  <si>
    <t xml:space="preserve">Car loan</t>
  </si>
  <si>
    <t xml:space="preserve">Personal loan</t>
  </si>
  <si>
    <t xml:space="preserve">(empty slot)</t>
  </si>
  <si>
    <t xml:space="preserve">Extra payment per month</t>
  </si>
  <si>
    <t xml:space="preserve">Total monthly attack budget</t>
  </si>
  <si>
    <t xml:space="preserve">SUMMARY</t>
  </si>
  <si>
    <t xml:space="preserve">Months to debt-free</t>
  </si>
  <si>
    <t xml:space="preserve">Total interest paid</t>
  </si>
  <si>
    <t xml:space="preserve">Avalanche (highest rate first)</t>
  </si>
  <si>
    <t xml:space="preserve">Snowball (smallest balance first)</t>
  </si>
  <si>
    <t xml:space="preserve">Interest saved by avalanche</t>
  </si>
  <si>
    <t xml:space="preserve">Avalanche is the math; snowball is the psychology (quick wins). The best method is the one you finish. Educational material, not financial advice.</t>
  </si>
  <si>
    <t xml:space="preserve">Month</t>
  </si>
  <si>
    <t xml:space="preserve">rk1</t>
  </si>
  <si>
    <t xml:space="preserve">rk2</t>
  </si>
  <si>
    <t xml:space="preserve">rk3</t>
  </si>
  <si>
    <t xml:space="preserve">rk4</t>
  </si>
  <si>
    <t xml:space="preserve">minRk</t>
  </si>
  <si>
    <t xml:space="preserve">liveMins</t>
  </si>
  <si>
    <t xml:space="preserve">extraPool</t>
  </si>
  <si>
    <t xml:space="preserve">pay1</t>
  </si>
  <si>
    <t xml:space="preserve">bal1</t>
  </si>
  <si>
    <t xml:space="preserve">pay2</t>
  </si>
  <si>
    <t xml:space="preserve">bal2</t>
  </si>
  <si>
    <t xml:space="preserve">pay3</t>
  </si>
  <si>
    <t xml:space="preserve">bal3</t>
  </si>
  <si>
    <t xml:space="preserve">pay4</t>
  </si>
  <si>
    <t xml:space="preserve">bal4</t>
  </si>
  <si>
    <t xml:space="preserve">Total bal</t>
  </si>
  <si>
    <t xml:space="preserve">Cum interest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</si>
</sst>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;&quot;($&quot;#,##0\);\-"/>
    <numFmt numFmtId="166" formatCode="0.00%"/>
    <numFmt numFmtId="167" formatCode="General"/>
    <numFmt numFmtId="168" formatCode="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D9E2F3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8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14"/>
    <col collapsed="false" customWidth="true" hidden="false" outlineLevel="0" max="3" min="3" style="1" width="13"/>
    <col collapsed="false" customWidth="true" hidden="false" outlineLevel="0" max="4" min="4" style="1" width="14"/>
    <col collapsed="false" customWidth="true" hidden="false" outlineLevel="0" max="5" min="5" style="1" width="4"/>
    <col collapsed="false" customWidth="true" hidden="false" outlineLevel="0" max="6" min="6" style="1" width="60"/>
  </cols>
  <sheetData>
    <row r="1" customFormat="false" ht="19.5" hidden="false" customHeight="tru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5" t="s">
        <v>3</v>
      </c>
      <c r="C4" s="5" t="s">
        <v>4</v>
      </c>
      <c r="D4" s="5" t="s">
        <v>5</v>
      </c>
    </row>
    <row r="5" customFormat="false" ht="15" hidden="false" customHeight="true" outlineLevel="0" collapsed="false">
      <c r="A5" s="6" t="s">
        <v>6</v>
      </c>
      <c r="B5" s="7" t="n">
        <v>25000</v>
      </c>
      <c r="C5" s="8" t="n">
        <v>0.65</v>
      </c>
      <c r="D5" s="7" t="n">
        <v>1500</v>
      </c>
      <c r="F5" s="9" t="s">
        <v>7</v>
      </c>
    </row>
    <row r="6" customFormat="false" ht="15" hidden="false" customHeight="true" outlineLevel="0" collapsed="false">
      <c r="A6" s="6" t="s">
        <v>8</v>
      </c>
      <c r="B6" s="7" t="n">
        <v>90000</v>
      </c>
      <c r="C6" s="8" t="n">
        <v>0.14</v>
      </c>
      <c r="D6" s="7" t="n">
        <v>2800</v>
      </c>
      <c r="F6" s="9"/>
    </row>
    <row r="7" customFormat="false" ht="15" hidden="false" customHeight="true" outlineLevel="0" collapsed="false">
      <c r="A7" s="6" t="s">
        <v>9</v>
      </c>
      <c r="B7" s="7" t="n">
        <v>15000</v>
      </c>
      <c r="C7" s="8" t="n">
        <v>0.28</v>
      </c>
      <c r="D7" s="7" t="n">
        <v>700</v>
      </c>
      <c r="F7" s="9"/>
    </row>
    <row r="8" customFormat="false" ht="15" hidden="false" customHeight="true" outlineLevel="0" collapsed="false">
      <c r="A8" s="6" t="s">
        <v>10</v>
      </c>
      <c r="B8" s="7" t="n">
        <v>0</v>
      </c>
      <c r="C8" s="8" t="n">
        <v>0</v>
      </c>
      <c r="D8" s="7" t="n">
        <v>0</v>
      </c>
      <c r="F8" s="9"/>
    </row>
    <row r="9" customFormat="false" ht="15" hidden="false" customHeight="true" outlineLevel="0" collapsed="false">
      <c r="F9" s="9"/>
    </row>
    <row r="10" customFormat="false" ht="15" hidden="false" customHeight="true" outlineLevel="0" collapsed="false">
      <c r="A10" s="10" t="s">
        <v>11</v>
      </c>
      <c r="B10" s="11" t="n">
        <v>1000</v>
      </c>
      <c r="F10" s="9"/>
    </row>
    <row r="11" customFormat="false" ht="15" hidden="false" customHeight="true" outlineLevel="0" collapsed="false">
      <c r="A11" s="10" t="s">
        <v>12</v>
      </c>
      <c r="B11" s="12" t="n">
        <f aca="false">B10+SUM(D5:D8)</f>
        <v>6000</v>
      </c>
      <c r="F11" s="9"/>
    </row>
    <row r="14" customFormat="false" ht="15" hidden="false" customHeight="true" outlineLevel="0" collapsed="false">
      <c r="A14" s="13" t="s">
        <v>13</v>
      </c>
      <c r="B14" s="14"/>
      <c r="C14" s="14"/>
      <c r="D14" s="14"/>
    </row>
    <row r="15" customFormat="false" ht="23.25" hidden="false" customHeight="true" outlineLevel="0" collapsed="false">
      <c r="B15" s="15" t="s">
        <v>14</v>
      </c>
      <c r="C15" s="15" t="s">
        <v>15</v>
      </c>
    </row>
    <row r="16" customFormat="false" ht="15" hidden="false" customHeight="true" outlineLevel="0" collapsed="false">
      <c r="A16" s="10" t="s">
        <v>16</v>
      </c>
      <c r="B16" s="16" t="n">
        <f aca="false">IFERROR(MATCH(0,Avalanche!R3:R123,0),"&gt;120")</f>
        <v>28</v>
      </c>
      <c r="C16" s="17" t="n">
        <f aca="false">IFERROR(INDEX(Avalanche!S3:S123,MATCH(0,Avalanche!R3:R123,0)),Avalanche!S123)</f>
        <v>35797.5394452634</v>
      </c>
    </row>
    <row r="17" customFormat="false" ht="15" hidden="false" customHeight="true" outlineLevel="0" collapsed="false">
      <c r="A17" s="10" t="s">
        <v>17</v>
      </c>
      <c r="B17" s="16" t="n">
        <f aca="false">IFERROR(MATCH(0,Snowball!R3:R123,0),"&gt;120")</f>
        <v>29</v>
      </c>
      <c r="C17" s="17" t="n">
        <f aca="false">IFERROR(INDEX(Snowball!S3:S123,MATCH(0,Snowball!R3:R123,0)),Snowball!S123)</f>
        <v>41986.8840346012</v>
      </c>
    </row>
    <row r="18" customFormat="false" ht="15" hidden="false" customHeight="true" outlineLevel="0" collapsed="false">
      <c r="A18" s="10" t="s">
        <v>18</v>
      </c>
      <c r="C18" s="18" t="n">
        <f aca="false">C17-C16</f>
        <v>6189.34458933785</v>
      </c>
    </row>
    <row r="20" customFormat="false" ht="15" hidden="false" customHeight="true" outlineLevel="0" collapsed="false">
      <c r="A20" s="19" t="s">
        <v>19</v>
      </c>
    </row>
  </sheetData>
  <mergeCells count="2">
    <mergeCell ref="A1:F1"/>
    <mergeCell ref="F5:F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8" min="2" style="1" width="9"/>
    <col collapsed="false" customWidth="true" hidden="false" outlineLevel="0" max="16" min="9" style="1" width="11"/>
    <col collapsed="false" customWidth="true" hidden="false" outlineLevel="0" max="19" min="18" style="1" width="13"/>
  </cols>
  <sheetData>
    <row r="1" customFormat="false" ht="15" hidden="false" customHeight="true" outlineLevel="0" collapsed="false">
      <c r="A1" s="20" t="s">
        <v>20</v>
      </c>
      <c r="B1" s="20" t="s">
        <v>21</v>
      </c>
      <c r="C1" s="20" t="s">
        <v>22</v>
      </c>
      <c r="D1" s="20" t="s">
        <v>23</v>
      </c>
      <c r="E1" s="20" t="s">
        <v>24</v>
      </c>
      <c r="F1" s="20" t="s">
        <v>25</v>
      </c>
      <c r="G1" s="20" t="s">
        <v>26</v>
      </c>
      <c r="H1" s="20" t="s">
        <v>27</v>
      </c>
      <c r="I1" s="20" t="s">
        <v>28</v>
      </c>
      <c r="J1" s="20" t="s">
        <v>29</v>
      </c>
      <c r="K1" s="20" t="s">
        <v>30</v>
      </c>
      <c r="L1" s="20" t="s">
        <v>31</v>
      </c>
      <c r="M1" s="20" t="s">
        <v>32</v>
      </c>
      <c r="N1" s="20" t="s">
        <v>33</v>
      </c>
      <c r="O1" s="20" t="s">
        <v>34</v>
      </c>
      <c r="P1" s="20" t="s">
        <v>35</v>
      </c>
      <c r="Q1" s="20"/>
      <c r="R1" s="20" t="s">
        <v>36</v>
      </c>
      <c r="S1" s="20" t="s">
        <v>37</v>
      </c>
    </row>
    <row r="2" customFormat="false" ht="15" hidden="false" customHeight="true" outlineLevel="0" collapsed="false">
      <c r="A2" s="21" t="n">
        <v>0</v>
      </c>
      <c r="B2" s="22" t="n">
        <f aca="false">COUNTIF(Inputs!$C$5:$C$8,"&gt;"&amp;Inputs!$C$5)+0+1</f>
        <v>1</v>
      </c>
      <c r="C2" s="22" t="n">
        <f aca="false">COUNTIF(Inputs!$C$5:$C$8,"&gt;"&amp;Inputs!$C$6)+COUNTIF(Inputs!$C$5:$C$5,"="&amp;Inputs!$C$6)+1</f>
        <v>3</v>
      </c>
      <c r="D2" s="22" t="n">
        <f aca="false">COUNTIF(Inputs!$C$5:$C$8,"&gt;"&amp;Inputs!$C$7)+COUNTIF(Inputs!$C$5:$C$6,"="&amp;Inputs!$C$7)+1</f>
        <v>2</v>
      </c>
      <c r="E2" s="22" t="n">
        <f aca="false">COUNTIF(Inputs!$C$5:$C$8,"&gt;"&amp;Inputs!$C$8)+COUNTIF(Inputs!$C$5:$C$7,"="&amp;Inputs!$C$8)+1</f>
        <v>4</v>
      </c>
      <c r="F2" s="21"/>
      <c r="G2" s="21"/>
      <c r="H2" s="21"/>
      <c r="I2" s="21"/>
      <c r="J2" s="23" t="n">
        <f aca="false">Inputs!$B$5</f>
        <v>25000</v>
      </c>
      <c r="K2" s="21"/>
      <c r="L2" s="23" t="n">
        <f aca="false">Inputs!$B$6</f>
        <v>90000</v>
      </c>
      <c r="M2" s="21"/>
      <c r="N2" s="23" t="n">
        <f aca="false">Inputs!$B$7</f>
        <v>15000</v>
      </c>
      <c r="O2" s="21"/>
      <c r="P2" s="23" t="n">
        <f aca="false">Inputs!$B$8</f>
        <v>0</v>
      </c>
      <c r="Q2" s="21"/>
      <c r="R2" s="23" t="n">
        <f aca="false">J2+L2+N2+P2</f>
        <v>130000</v>
      </c>
      <c r="S2" s="23" t="n">
        <v>0</v>
      </c>
    </row>
    <row r="3" customFormat="false" ht="15" hidden="false" customHeight="true" outlineLevel="0" collapsed="false">
      <c r="A3" s="21" t="n">
        <f aca="false">A2+1</f>
        <v>1</v>
      </c>
      <c r="B3" s="22" t="n">
        <f aca="false">IF(J2&gt;0.005,B$2,999)</f>
        <v>1</v>
      </c>
      <c r="C3" s="22" t="n">
        <f aca="false">IF(L2&gt;0.005,C$2,999)</f>
        <v>3</v>
      </c>
      <c r="D3" s="22" t="n">
        <f aca="false">IF(N2&gt;0.005,D$2,999)</f>
        <v>2</v>
      </c>
      <c r="E3" s="21" t="n">
        <f aca="false">IF(P2&gt;0.005,E$2,999)</f>
        <v>999</v>
      </c>
      <c r="F3" s="21" t="n">
        <f aca="false">MIN(B3:E3)</f>
        <v>1</v>
      </c>
      <c r="G3" s="21" t="n">
        <f aca="false">IF(J2&gt;0.005,MIN(Inputs!$D$5,J2*(1+Inputs!$C$5/12)),0)+IF(L2&gt;0.005,MIN(Inputs!$D$6,L2*(1+Inputs!$C$6/12)),0)+IF(N2&gt;0.005,MIN(Inputs!$D$7,N2*(1+Inputs!$C$7/12)),0)+IF(P2&gt;0.005,MIN(Inputs!$D$8,P2*(1+Inputs!$C$8/12)),0)</f>
        <v>5000</v>
      </c>
      <c r="H3" s="21" t="n">
        <f aca="false">MAX(0,Inputs!$B$11-G3)</f>
        <v>1000</v>
      </c>
      <c r="I3" s="23" t="n">
        <f aca="false">IF(J2&lt;=0.005,0,MIN(J2*(1+Inputs!$C$5/12),MIN(Inputs!$D$5,J2*(1+Inputs!$C$5/12))+IF(B3=F3,H3,0)))</f>
        <v>2500</v>
      </c>
      <c r="J3" s="23" t="n">
        <f aca="false">MAX(0,J2*(1+Inputs!$C$5/12)-I3)</f>
        <v>23854.1666666667</v>
      </c>
      <c r="K3" s="23" t="n">
        <f aca="false">IF(L2&lt;=0.005,0,MIN(L2*(1+Inputs!$C$6/12),MIN(Inputs!$D$6,L2*(1+Inputs!$C$6/12))+IF(C3=F3,H3,0)))</f>
        <v>2800</v>
      </c>
      <c r="L3" s="23" t="n">
        <f aca="false">MAX(0,L2*(1+Inputs!$C$6/12)-K3)</f>
        <v>88250</v>
      </c>
      <c r="M3" s="23" t="n">
        <f aca="false">IF(N2&lt;=0.005,0,MIN(N2*(1+Inputs!$C$7/12),MIN(Inputs!$D$7,N2*(1+Inputs!$C$7/12))+IF(D3=F3,H3,0)))</f>
        <v>700</v>
      </c>
      <c r="N3" s="23" t="n">
        <f aca="false">MAX(0,N2*(1+Inputs!$C$7/12)-M3)</f>
        <v>14650</v>
      </c>
      <c r="O3" s="23" t="n">
        <f aca="false">IF(P2&lt;=0.005,0,MIN(P2*(1+Inputs!$C$8/12),MIN(Inputs!$D$8,P2*(1+Inputs!$C$8/12))+IF(E3=F3,H3,0)))</f>
        <v>0</v>
      </c>
      <c r="P3" s="23" t="n">
        <f aca="false">MAX(0,P2*(1+Inputs!$C$8/12)-O3)</f>
        <v>0</v>
      </c>
      <c r="Q3" s="21"/>
      <c r="R3" s="23" t="n">
        <f aca="false">J3+L3+N3+P3</f>
        <v>126754.166666667</v>
      </c>
      <c r="S3" s="23" t="n">
        <f aca="false">S2+IF(J2&gt;0.005,J2*Inputs!$C$5/12,0)+IF(L2&gt;0.005,L2*Inputs!$C$6/12,0)+IF(N2&gt;0.005,N2*Inputs!$C$7/12,0)+IF(P2&gt;0.005,P2*Inputs!$C$8/12,0)</f>
        <v>2754.16666666667</v>
      </c>
    </row>
    <row r="4" customFormat="false" ht="15" hidden="false" customHeight="true" outlineLevel="0" collapsed="false">
      <c r="A4" s="21" t="n">
        <f aca="false">A3+1</f>
        <v>2</v>
      </c>
      <c r="B4" s="22" t="n">
        <f aca="false">IF(J3&gt;0.005,B$2,999)</f>
        <v>1</v>
      </c>
      <c r="C4" s="22" t="n">
        <f aca="false">IF(L3&gt;0.005,C$2,999)</f>
        <v>3</v>
      </c>
      <c r="D4" s="22" t="n">
        <f aca="false">IF(N3&gt;0.005,D$2,999)</f>
        <v>2</v>
      </c>
      <c r="E4" s="21" t="n">
        <f aca="false">IF(P3&gt;0.005,E$2,999)</f>
        <v>999</v>
      </c>
      <c r="F4" s="21" t="n">
        <f aca="false">MIN(B4:E4)</f>
        <v>1</v>
      </c>
      <c r="G4" s="21" t="n">
        <f aca="false">IF(J3&gt;0.005,MIN(Inputs!$D$5,J3*(1+Inputs!$C$5/12)),0)+IF(L3&gt;0.005,MIN(Inputs!$D$6,L3*(1+Inputs!$C$6/12)),0)+IF(N3&gt;0.005,MIN(Inputs!$D$7,N3*(1+Inputs!$C$7/12)),0)+IF(P3&gt;0.005,MIN(Inputs!$D$8,P3*(1+Inputs!$C$8/12)),0)</f>
        <v>5000</v>
      </c>
      <c r="H4" s="21" t="n">
        <f aca="false">MAX(0,Inputs!$B$11-G4)</f>
        <v>1000</v>
      </c>
      <c r="I4" s="23" t="n">
        <f aca="false">IF(J3&lt;=0.005,0,MIN(J3*(1+Inputs!$C$5/12),MIN(Inputs!$D$5,J3*(1+Inputs!$C$5/12))+IF(B4=F4,H4,0)))</f>
        <v>2500</v>
      </c>
      <c r="J4" s="23" t="n">
        <f aca="false">MAX(0,J3*(1+Inputs!$C$5/12)-I4)</f>
        <v>22646.2673611111</v>
      </c>
      <c r="K4" s="23" t="n">
        <f aca="false">IF(L3&lt;=0.005,0,MIN(L3*(1+Inputs!$C$6/12),MIN(Inputs!$D$6,L3*(1+Inputs!$C$6/12))+IF(C4=F4,H4,0)))</f>
        <v>2800</v>
      </c>
      <c r="L4" s="23" t="n">
        <f aca="false">MAX(0,L3*(1+Inputs!$C$6/12)-K4)</f>
        <v>86479.5833333333</v>
      </c>
      <c r="M4" s="23" t="n">
        <f aca="false">IF(N3&lt;=0.005,0,MIN(N3*(1+Inputs!$C$7/12),MIN(Inputs!$D$7,N3*(1+Inputs!$C$7/12))+IF(D4=F4,H4,0)))</f>
        <v>700</v>
      </c>
      <c r="N4" s="23" t="n">
        <f aca="false">MAX(0,N3*(1+Inputs!$C$7/12)-M4)</f>
        <v>14291.8333333333</v>
      </c>
      <c r="O4" s="23" t="n">
        <f aca="false">IF(P3&lt;=0.005,0,MIN(P3*(1+Inputs!$C$8/12),MIN(Inputs!$D$8,P3*(1+Inputs!$C$8/12))+IF(E4=F4,H4,0)))</f>
        <v>0</v>
      </c>
      <c r="P4" s="23" t="n">
        <f aca="false">MAX(0,P3*(1+Inputs!$C$8/12)-O4)</f>
        <v>0</v>
      </c>
      <c r="Q4" s="21"/>
      <c r="R4" s="23" t="n">
        <f aca="false">J4+L4+N4+P4</f>
        <v>123417.684027778</v>
      </c>
      <c r="S4" s="23" t="n">
        <f aca="false">S3+IF(J3&gt;0.005,J3*Inputs!$C$5/12,0)+IF(L3&gt;0.005,L3*Inputs!$C$6/12,0)+IF(N3&gt;0.005,N3*Inputs!$C$7/12,0)+IF(P3&gt;0.005,P3*Inputs!$C$8/12,0)</f>
        <v>5417.68402777778</v>
      </c>
    </row>
    <row r="5" customFormat="false" ht="15" hidden="false" customHeight="true" outlineLevel="0" collapsed="false">
      <c r="A5" s="21" t="n">
        <f aca="false">A4+1</f>
        <v>3</v>
      </c>
      <c r="B5" s="22" t="n">
        <f aca="false">IF(J4&gt;0.005,B$2,999)</f>
        <v>1</v>
      </c>
      <c r="C5" s="22" t="n">
        <f aca="false">IF(L4&gt;0.005,C$2,999)</f>
        <v>3</v>
      </c>
      <c r="D5" s="22" t="n">
        <f aca="false">IF(N4&gt;0.005,D$2,999)</f>
        <v>2</v>
      </c>
      <c r="E5" s="21" t="n">
        <f aca="false">IF(P4&gt;0.005,E$2,999)</f>
        <v>999</v>
      </c>
      <c r="F5" s="21" t="n">
        <f aca="false">MIN(B5:E5)</f>
        <v>1</v>
      </c>
      <c r="G5" s="21" t="n">
        <f aca="false">IF(J4&gt;0.005,MIN(Inputs!$D$5,J4*(1+Inputs!$C$5/12)),0)+IF(L4&gt;0.005,MIN(Inputs!$D$6,L4*(1+Inputs!$C$6/12)),0)+IF(N4&gt;0.005,MIN(Inputs!$D$7,N4*(1+Inputs!$C$7/12)),0)+IF(P4&gt;0.005,MIN(Inputs!$D$8,P4*(1+Inputs!$C$8/12)),0)</f>
        <v>5000</v>
      </c>
      <c r="H5" s="21" t="n">
        <f aca="false">MAX(0,Inputs!$B$11-G5)</f>
        <v>1000</v>
      </c>
      <c r="I5" s="23" t="n">
        <f aca="false">IF(J4&lt;=0.005,0,MIN(J4*(1+Inputs!$C$5/12),MIN(Inputs!$D$5,J4*(1+Inputs!$C$5/12))+IF(B5=F5,H5,0)))</f>
        <v>2500</v>
      </c>
      <c r="J5" s="23" t="n">
        <f aca="false">MAX(0,J4*(1+Inputs!$C$5/12)-I5)</f>
        <v>21372.9401765046</v>
      </c>
      <c r="K5" s="23" t="n">
        <f aca="false">IF(L4&lt;=0.005,0,MIN(L4*(1+Inputs!$C$6/12),MIN(Inputs!$D$6,L4*(1+Inputs!$C$6/12))+IF(C5=F5,H5,0)))</f>
        <v>2800</v>
      </c>
      <c r="L5" s="23" t="n">
        <f aca="false">MAX(0,L4*(1+Inputs!$C$6/12)-K5)</f>
        <v>84688.5118055556</v>
      </c>
      <c r="M5" s="23" t="n">
        <f aca="false">IF(N4&lt;=0.005,0,MIN(N4*(1+Inputs!$C$7/12),MIN(Inputs!$D$7,N4*(1+Inputs!$C$7/12))+IF(D5=F5,H5,0)))</f>
        <v>700</v>
      </c>
      <c r="N5" s="23" t="n">
        <f aca="false">MAX(0,N4*(1+Inputs!$C$7/12)-M5)</f>
        <v>13925.3094444444</v>
      </c>
      <c r="O5" s="23" t="n">
        <f aca="false">IF(P4&lt;=0.005,0,MIN(P4*(1+Inputs!$C$8/12),MIN(Inputs!$D$8,P4*(1+Inputs!$C$8/12))+IF(E5=F5,H5,0)))</f>
        <v>0</v>
      </c>
      <c r="P5" s="23" t="n">
        <f aca="false">MAX(0,P4*(1+Inputs!$C$8/12)-O5)</f>
        <v>0</v>
      </c>
      <c r="Q5" s="21"/>
      <c r="R5" s="23" t="n">
        <f aca="false">J5+L5+N5+P5</f>
        <v>119986.761426505</v>
      </c>
      <c r="S5" s="23" t="n">
        <f aca="false">S4+IF(J4&gt;0.005,J4*Inputs!$C$5/12,0)+IF(L4&gt;0.005,L4*Inputs!$C$6/12,0)+IF(N4&gt;0.005,N4*Inputs!$C$7/12,0)+IF(P4&gt;0.005,P4*Inputs!$C$8/12,0)</f>
        <v>7986.76142650463</v>
      </c>
    </row>
    <row r="6" customFormat="false" ht="15" hidden="false" customHeight="true" outlineLevel="0" collapsed="false">
      <c r="A6" s="21" t="n">
        <f aca="false">A5+1</f>
        <v>4</v>
      </c>
      <c r="B6" s="22" t="n">
        <f aca="false">IF(J5&gt;0.005,B$2,999)</f>
        <v>1</v>
      </c>
      <c r="C6" s="22" t="n">
        <f aca="false">IF(L5&gt;0.005,C$2,999)</f>
        <v>3</v>
      </c>
      <c r="D6" s="22" t="n">
        <f aca="false">IF(N5&gt;0.005,D$2,999)</f>
        <v>2</v>
      </c>
      <c r="E6" s="21" t="n">
        <f aca="false">IF(P5&gt;0.005,E$2,999)</f>
        <v>999</v>
      </c>
      <c r="F6" s="21" t="n">
        <f aca="false">MIN(B6:E6)</f>
        <v>1</v>
      </c>
      <c r="G6" s="21" t="n">
        <f aca="false">IF(J5&gt;0.005,MIN(Inputs!$D$5,J5*(1+Inputs!$C$5/12)),0)+IF(L5&gt;0.005,MIN(Inputs!$D$6,L5*(1+Inputs!$C$6/12)),0)+IF(N5&gt;0.005,MIN(Inputs!$D$7,N5*(1+Inputs!$C$7/12)),0)+IF(P5&gt;0.005,MIN(Inputs!$D$8,P5*(1+Inputs!$C$8/12)),0)</f>
        <v>5000</v>
      </c>
      <c r="H6" s="21" t="n">
        <f aca="false">MAX(0,Inputs!$B$11-G6)</f>
        <v>1000</v>
      </c>
      <c r="I6" s="23" t="n">
        <f aca="false">IF(J5&lt;=0.005,0,MIN(J5*(1+Inputs!$C$5/12),MIN(Inputs!$D$5,J5*(1+Inputs!$C$5/12))+IF(B6=F6,H6,0)))</f>
        <v>2500</v>
      </c>
      <c r="J6" s="23" t="n">
        <f aca="false">MAX(0,J5*(1+Inputs!$C$5/12)-I6)</f>
        <v>20030.641102732</v>
      </c>
      <c r="K6" s="23" t="n">
        <f aca="false">IF(L5&lt;=0.005,0,MIN(L5*(1+Inputs!$C$6/12),MIN(Inputs!$D$6,L5*(1+Inputs!$C$6/12))+IF(C6=F6,H6,0)))</f>
        <v>2800</v>
      </c>
      <c r="L6" s="23" t="n">
        <f aca="false">MAX(0,L5*(1+Inputs!$C$6/12)-K6)</f>
        <v>82876.5444432871</v>
      </c>
      <c r="M6" s="23" t="n">
        <f aca="false">IF(N5&lt;=0.005,0,MIN(N5*(1+Inputs!$C$7/12),MIN(Inputs!$D$7,N5*(1+Inputs!$C$7/12))+IF(D6=F6,H6,0)))</f>
        <v>700</v>
      </c>
      <c r="N6" s="23" t="n">
        <f aca="false">MAX(0,N5*(1+Inputs!$C$7/12)-M6)</f>
        <v>13550.2333314815</v>
      </c>
      <c r="O6" s="23" t="n">
        <f aca="false">IF(P5&lt;=0.005,0,MIN(P5*(1+Inputs!$C$8/12),MIN(Inputs!$D$8,P5*(1+Inputs!$C$8/12))+IF(E6=F6,H6,0)))</f>
        <v>0</v>
      </c>
      <c r="P6" s="23" t="n">
        <f aca="false">MAX(0,P5*(1+Inputs!$C$8/12)-O6)</f>
        <v>0</v>
      </c>
      <c r="Q6" s="21"/>
      <c r="R6" s="23" t="n">
        <f aca="false">J6+L6+N6+P6</f>
        <v>116457.418877501</v>
      </c>
      <c r="S6" s="23" t="n">
        <f aca="false">S5+IF(J5&gt;0.005,J5*Inputs!$C$5/12,0)+IF(L5&gt;0.005,L5*Inputs!$C$6/12,0)+IF(N5&gt;0.005,N5*Inputs!$C$7/12,0)+IF(P5&gt;0.005,P5*Inputs!$C$8/12,0)</f>
        <v>10457.4188775005</v>
      </c>
    </row>
    <row r="7" customFormat="false" ht="15" hidden="false" customHeight="true" outlineLevel="0" collapsed="false">
      <c r="A7" s="21" t="n">
        <f aca="false">A6+1</f>
        <v>5</v>
      </c>
      <c r="B7" s="22" t="n">
        <f aca="false">IF(J6&gt;0.005,B$2,999)</f>
        <v>1</v>
      </c>
      <c r="C7" s="22" t="n">
        <f aca="false">IF(L6&gt;0.005,C$2,999)</f>
        <v>3</v>
      </c>
      <c r="D7" s="22" t="n">
        <f aca="false">IF(N6&gt;0.005,D$2,999)</f>
        <v>2</v>
      </c>
      <c r="E7" s="21" t="n">
        <f aca="false">IF(P6&gt;0.005,E$2,999)</f>
        <v>999</v>
      </c>
      <c r="F7" s="21" t="n">
        <f aca="false">MIN(B7:E7)</f>
        <v>1</v>
      </c>
      <c r="G7" s="21" t="n">
        <f aca="false">IF(J6&gt;0.005,MIN(Inputs!$D$5,J6*(1+Inputs!$C$5/12)),0)+IF(L6&gt;0.005,MIN(Inputs!$D$6,L6*(1+Inputs!$C$6/12)),0)+IF(N6&gt;0.005,MIN(Inputs!$D$7,N6*(1+Inputs!$C$7/12)),0)+IF(P6&gt;0.005,MIN(Inputs!$D$8,P6*(1+Inputs!$C$8/12)),0)</f>
        <v>5000</v>
      </c>
      <c r="H7" s="21" t="n">
        <f aca="false">MAX(0,Inputs!$B$11-G7)</f>
        <v>1000</v>
      </c>
      <c r="I7" s="23" t="n">
        <f aca="false">IF(J6&lt;=0.005,0,MIN(J6*(1+Inputs!$C$5/12),MIN(Inputs!$D$5,J6*(1+Inputs!$C$5/12))+IF(B7=F7,H7,0)))</f>
        <v>2500</v>
      </c>
      <c r="J7" s="23" t="n">
        <f aca="false">MAX(0,J6*(1+Inputs!$C$5/12)-I7)</f>
        <v>18615.6341624633</v>
      </c>
      <c r="K7" s="23" t="n">
        <f aca="false">IF(L6&lt;=0.005,0,MIN(L6*(1+Inputs!$C$6/12),MIN(Inputs!$D$6,L6*(1+Inputs!$C$6/12))+IF(C7=F7,H7,0)))</f>
        <v>2800</v>
      </c>
      <c r="L7" s="23" t="n">
        <f aca="false">MAX(0,L6*(1+Inputs!$C$6/12)-K7)</f>
        <v>81043.4374617921</v>
      </c>
      <c r="M7" s="23" t="n">
        <f aca="false">IF(N6&lt;=0.005,0,MIN(N6*(1+Inputs!$C$7/12),MIN(Inputs!$D$7,N6*(1+Inputs!$C$7/12))+IF(D7=F7,H7,0)))</f>
        <v>700</v>
      </c>
      <c r="N7" s="23" t="n">
        <f aca="false">MAX(0,N6*(1+Inputs!$C$7/12)-M7)</f>
        <v>13166.4054425494</v>
      </c>
      <c r="O7" s="23" t="n">
        <f aca="false">IF(P6&lt;=0.005,0,MIN(P6*(1+Inputs!$C$8/12),MIN(Inputs!$D$8,P6*(1+Inputs!$C$8/12))+IF(E7=F7,H7,0)))</f>
        <v>0</v>
      </c>
      <c r="P7" s="23" t="n">
        <f aca="false">MAX(0,P6*(1+Inputs!$C$8/12)-O7)</f>
        <v>0</v>
      </c>
      <c r="Q7" s="21"/>
      <c r="R7" s="23" t="n">
        <f aca="false">J7+L7+N7+P7</f>
        <v>112825.477066805</v>
      </c>
      <c r="S7" s="23" t="n">
        <f aca="false">S6+IF(J6&gt;0.005,J6*Inputs!$C$5/12,0)+IF(L6&gt;0.005,L6*Inputs!$C$6/12,0)+IF(N6&gt;0.005,N6*Inputs!$C$7/12,0)+IF(P6&gt;0.005,P6*Inputs!$C$8/12,0)</f>
        <v>12825.4770668047</v>
      </c>
    </row>
    <row r="8" customFormat="false" ht="15" hidden="false" customHeight="true" outlineLevel="0" collapsed="false">
      <c r="A8" s="21" t="n">
        <f aca="false">A7+1</f>
        <v>6</v>
      </c>
      <c r="B8" s="22" t="n">
        <f aca="false">IF(J7&gt;0.005,B$2,999)</f>
        <v>1</v>
      </c>
      <c r="C8" s="22" t="n">
        <f aca="false">IF(L7&gt;0.005,C$2,999)</f>
        <v>3</v>
      </c>
      <c r="D8" s="22" t="n">
        <f aca="false">IF(N7&gt;0.005,D$2,999)</f>
        <v>2</v>
      </c>
      <c r="E8" s="21" t="n">
        <f aca="false">IF(P7&gt;0.005,E$2,999)</f>
        <v>999</v>
      </c>
      <c r="F8" s="21" t="n">
        <f aca="false">MIN(B8:E8)</f>
        <v>1</v>
      </c>
      <c r="G8" s="21" t="n">
        <f aca="false">IF(J7&gt;0.005,MIN(Inputs!$D$5,J7*(1+Inputs!$C$5/12)),0)+IF(L7&gt;0.005,MIN(Inputs!$D$6,L7*(1+Inputs!$C$6/12)),0)+IF(N7&gt;0.005,MIN(Inputs!$D$7,N7*(1+Inputs!$C$7/12)),0)+IF(P7&gt;0.005,MIN(Inputs!$D$8,P7*(1+Inputs!$C$8/12)),0)</f>
        <v>5000</v>
      </c>
      <c r="H8" s="21" t="n">
        <f aca="false">MAX(0,Inputs!$B$11-G8)</f>
        <v>1000</v>
      </c>
      <c r="I8" s="23" t="n">
        <f aca="false">IF(J7&lt;=0.005,0,MIN(J7*(1+Inputs!$C$5/12),MIN(Inputs!$D$5,J7*(1+Inputs!$C$5/12))+IF(B8=F8,H8,0)))</f>
        <v>2500</v>
      </c>
      <c r="J8" s="23" t="n">
        <f aca="false">MAX(0,J7*(1+Inputs!$C$5/12)-I8)</f>
        <v>17123.98101293</v>
      </c>
      <c r="K8" s="23" t="n">
        <f aca="false">IF(L7&lt;=0.005,0,MIN(L7*(1+Inputs!$C$6/12),MIN(Inputs!$D$6,L7*(1+Inputs!$C$6/12))+IF(C8=F8,H8,0)))</f>
        <v>2800</v>
      </c>
      <c r="L8" s="23" t="n">
        <f aca="false">MAX(0,L7*(1+Inputs!$C$6/12)-K8)</f>
        <v>79188.9442321797</v>
      </c>
      <c r="M8" s="23" t="n">
        <f aca="false">IF(N7&lt;=0.005,0,MIN(N7*(1+Inputs!$C$7/12),MIN(Inputs!$D$7,N7*(1+Inputs!$C$7/12))+IF(D8=F8,H8,0)))</f>
        <v>700</v>
      </c>
      <c r="N8" s="23" t="n">
        <f aca="false">MAX(0,N7*(1+Inputs!$C$7/12)-M8)</f>
        <v>12773.6215695422</v>
      </c>
      <c r="O8" s="23" t="n">
        <f aca="false">IF(P7&lt;=0.005,0,MIN(P7*(1+Inputs!$C$8/12),MIN(Inputs!$D$8,P7*(1+Inputs!$C$8/12))+IF(E8=F8,H8,0)))</f>
        <v>0</v>
      </c>
      <c r="P8" s="23" t="n">
        <f aca="false">MAX(0,P7*(1+Inputs!$C$8/12)-O8)</f>
        <v>0</v>
      </c>
      <c r="Q8" s="21"/>
      <c r="R8" s="23" t="n">
        <f aca="false">J8+L8+N8+P8</f>
        <v>109086.546814652</v>
      </c>
      <c r="S8" s="23" t="n">
        <f aca="false">S7+IF(J7&gt;0.005,J7*Inputs!$C$5/12,0)+IF(L7&gt;0.005,L7*Inputs!$C$6/12,0)+IF(N7&gt;0.005,N7*Inputs!$C$7/12,0)+IF(P7&gt;0.005,P7*Inputs!$C$8/12,0)</f>
        <v>15086.5468146519</v>
      </c>
    </row>
    <row r="9" customFormat="false" ht="15" hidden="false" customHeight="true" outlineLevel="0" collapsed="false">
      <c r="A9" s="21" t="n">
        <f aca="false">A8+1</f>
        <v>7</v>
      </c>
      <c r="B9" s="22" t="n">
        <f aca="false">IF(J8&gt;0.005,B$2,999)</f>
        <v>1</v>
      </c>
      <c r="C9" s="22" t="n">
        <f aca="false">IF(L8&gt;0.005,C$2,999)</f>
        <v>3</v>
      </c>
      <c r="D9" s="22" t="n">
        <f aca="false">IF(N8&gt;0.005,D$2,999)</f>
        <v>2</v>
      </c>
      <c r="E9" s="21" t="n">
        <f aca="false">IF(P8&gt;0.005,E$2,999)</f>
        <v>999</v>
      </c>
      <c r="F9" s="21" t="n">
        <f aca="false">MIN(B9:E9)</f>
        <v>1</v>
      </c>
      <c r="G9" s="21" t="n">
        <f aca="false">IF(J8&gt;0.005,MIN(Inputs!$D$5,J8*(1+Inputs!$C$5/12)),0)+IF(L8&gt;0.005,MIN(Inputs!$D$6,L8*(1+Inputs!$C$6/12)),0)+IF(N8&gt;0.005,MIN(Inputs!$D$7,N8*(1+Inputs!$C$7/12)),0)+IF(P8&gt;0.005,MIN(Inputs!$D$8,P8*(1+Inputs!$C$8/12)),0)</f>
        <v>5000</v>
      </c>
      <c r="H9" s="21" t="n">
        <f aca="false">MAX(0,Inputs!$B$11-G9)</f>
        <v>1000</v>
      </c>
      <c r="I9" s="23" t="n">
        <f aca="false">IF(J8&lt;=0.005,0,MIN(J8*(1+Inputs!$C$5/12),MIN(Inputs!$D$5,J8*(1+Inputs!$C$5/12))+IF(B9=F9,H9,0)))</f>
        <v>2500</v>
      </c>
      <c r="J9" s="23" t="n">
        <f aca="false">MAX(0,J8*(1+Inputs!$C$5/12)-I9)</f>
        <v>15551.5299844638</v>
      </c>
      <c r="K9" s="23" t="n">
        <f aca="false">IF(L8&lt;=0.005,0,MIN(L8*(1+Inputs!$C$6/12),MIN(Inputs!$D$6,L8*(1+Inputs!$C$6/12))+IF(C9=F9,H9,0)))</f>
        <v>2800</v>
      </c>
      <c r="L9" s="23" t="n">
        <f aca="false">MAX(0,L8*(1+Inputs!$C$6/12)-K9)</f>
        <v>77312.8152482218</v>
      </c>
      <c r="M9" s="23" t="n">
        <f aca="false">IF(N8&lt;=0.005,0,MIN(N8*(1+Inputs!$C$7/12),MIN(Inputs!$D$7,N8*(1+Inputs!$C$7/12))+IF(D9=F9,H9,0)))</f>
        <v>700</v>
      </c>
      <c r="N9" s="23" t="n">
        <f aca="false">MAX(0,N8*(1+Inputs!$C$7/12)-M9)</f>
        <v>12371.6727394982</v>
      </c>
      <c r="O9" s="23" t="n">
        <f aca="false">IF(P8&lt;=0.005,0,MIN(P8*(1+Inputs!$C$8/12),MIN(Inputs!$D$8,P8*(1+Inputs!$C$8/12))+IF(E9=F9,H9,0)))</f>
        <v>0</v>
      </c>
      <c r="P9" s="23" t="n">
        <f aca="false">MAX(0,P8*(1+Inputs!$C$8/12)-O9)</f>
        <v>0</v>
      </c>
      <c r="Q9" s="21"/>
      <c r="R9" s="23" t="n">
        <f aca="false">J9+L9+N9+P9</f>
        <v>105236.017972184</v>
      </c>
      <c r="S9" s="23" t="n">
        <f aca="false">S8+IF(J8&gt;0.005,J8*Inputs!$C$5/12,0)+IF(L8&gt;0.005,L8*Inputs!$C$6/12,0)+IF(N8&gt;0.005,N8*Inputs!$C$7/12,0)+IF(P8&gt;0.005,P8*Inputs!$C$8/12,0)</f>
        <v>17236.0179721837</v>
      </c>
    </row>
    <row r="10" customFormat="false" ht="15" hidden="false" customHeight="true" outlineLevel="0" collapsed="false">
      <c r="A10" s="21" t="n">
        <f aca="false">A9+1</f>
        <v>8</v>
      </c>
      <c r="B10" s="22" t="n">
        <f aca="false">IF(J9&gt;0.005,B$2,999)</f>
        <v>1</v>
      </c>
      <c r="C10" s="22" t="n">
        <f aca="false">IF(L9&gt;0.005,C$2,999)</f>
        <v>3</v>
      </c>
      <c r="D10" s="22" t="n">
        <f aca="false">IF(N9&gt;0.005,D$2,999)</f>
        <v>2</v>
      </c>
      <c r="E10" s="21" t="n">
        <f aca="false">IF(P9&gt;0.005,E$2,999)</f>
        <v>999</v>
      </c>
      <c r="F10" s="21" t="n">
        <f aca="false">MIN(B10:E10)</f>
        <v>1</v>
      </c>
      <c r="G10" s="21" t="n">
        <f aca="false">IF(J9&gt;0.005,MIN(Inputs!$D$5,J9*(1+Inputs!$C$5/12)),0)+IF(L9&gt;0.005,MIN(Inputs!$D$6,L9*(1+Inputs!$C$6/12)),0)+IF(N9&gt;0.005,MIN(Inputs!$D$7,N9*(1+Inputs!$C$7/12)),0)+IF(P9&gt;0.005,MIN(Inputs!$D$8,P9*(1+Inputs!$C$8/12)),0)</f>
        <v>5000</v>
      </c>
      <c r="H10" s="21" t="n">
        <f aca="false">MAX(0,Inputs!$B$11-G10)</f>
        <v>1000</v>
      </c>
      <c r="I10" s="23" t="n">
        <f aca="false">IF(J9&lt;=0.005,0,MIN(J9*(1+Inputs!$C$5/12),MIN(Inputs!$D$5,J9*(1+Inputs!$C$5/12))+IF(B10=F10,H10,0)))</f>
        <v>2500</v>
      </c>
      <c r="J10" s="23" t="n">
        <f aca="false">MAX(0,J9*(1+Inputs!$C$5/12)-I10)</f>
        <v>13893.9045252889</v>
      </c>
      <c r="K10" s="23" t="n">
        <f aca="false">IF(L9&lt;=0.005,0,MIN(L9*(1+Inputs!$C$6/12),MIN(Inputs!$D$6,L9*(1+Inputs!$C$6/12))+IF(C10=F10,H10,0)))</f>
        <v>2800</v>
      </c>
      <c r="L10" s="23" t="n">
        <f aca="false">MAX(0,L9*(1+Inputs!$C$6/12)-K10)</f>
        <v>75414.7980927844</v>
      </c>
      <c r="M10" s="23" t="n">
        <f aca="false">IF(N9&lt;=0.005,0,MIN(N9*(1+Inputs!$C$7/12),MIN(Inputs!$D$7,N9*(1+Inputs!$C$7/12))+IF(D10=F10,H10,0)))</f>
        <v>700</v>
      </c>
      <c r="N10" s="23" t="n">
        <f aca="false">MAX(0,N9*(1+Inputs!$C$7/12)-M10)</f>
        <v>11960.3451034198</v>
      </c>
      <c r="O10" s="23" t="n">
        <f aca="false">IF(P9&lt;=0.005,0,MIN(P9*(1+Inputs!$C$8/12),MIN(Inputs!$D$8,P9*(1+Inputs!$C$8/12))+IF(E10=F10,H10,0)))</f>
        <v>0</v>
      </c>
      <c r="P10" s="23" t="n">
        <f aca="false">MAX(0,P9*(1+Inputs!$C$8/12)-O10)</f>
        <v>0</v>
      </c>
      <c r="Q10" s="21"/>
      <c r="R10" s="23" t="n">
        <f aca="false">J10+L10+N10+P10</f>
        <v>101269.047721493</v>
      </c>
      <c r="S10" s="23" t="n">
        <f aca="false">S9+IF(J9&gt;0.005,J9*Inputs!$C$5/12,0)+IF(L9&gt;0.005,L9*Inputs!$C$6/12,0)+IF(N9&gt;0.005,N9*Inputs!$C$7/12,0)+IF(P9&gt;0.005,P9*Inputs!$C$8/12,0)</f>
        <v>19269.047721493</v>
      </c>
    </row>
    <row r="11" customFormat="false" ht="15" hidden="false" customHeight="true" outlineLevel="0" collapsed="false">
      <c r="A11" s="21" t="n">
        <f aca="false">A10+1</f>
        <v>9</v>
      </c>
      <c r="B11" s="22" t="n">
        <f aca="false">IF(J10&gt;0.005,B$2,999)</f>
        <v>1</v>
      </c>
      <c r="C11" s="22" t="n">
        <f aca="false">IF(L10&gt;0.005,C$2,999)</f>
        <v>3</v>
      </c>
      <c r="D11" s="22" t="n">
        <f aca="false">IF(N10&gt;0.005,D$2,999)</f>
        <v>2</v>
      </c>
      <c r="E11" s="21" t="n">
        <f aca="false">IF(P10&gt;0.005,E$2,999)</f>
        <v>999</v>
      </c>
      <c r="F11" s="21" t="n">
        <f aca="false">MIN(B11:E11)</f>
        <v>1</v>
      </c>
      <c r="G11" s="21" t="n">
        <f aca="false">IF(J10&gt;0.005,MIN(Inputs!$D$5,J10*(1+Inputs!$C$5/12)),0)+IF(L10&gt;0.005,MIN(Inputs!$D$6,L10*(1+Inputs!$C$6/12)),0)+IF(N10&gt;0.005,MIN(Inputs!$D$7,N10*(1+Inputs!$C$7/12)),0)+IF(P10&gt;0.005,MIN(Inputs!$D$8,P10*(1+Inputs!$C$8/12)),0)</f>
        <v>5000</v>
      </c>
      <c r="H11" s="21" t="n">
        <f aca="false">MAX(0,Inputs!$B$11-G11)</f>
        <v>1000</v>
      </c>
      <c r="I11" s="23" t="n">
        <f aca="false">IF(J10&lt;=0.005,0,MIN(J10*(1+Inputs!$C$5/12),MIN(Inputs!$D$5,J10*(1+Inputs!$C$5/12))+IF(B11=F11,H11,0)))</f>
        <v>2500</v>
      </c>
      <c r="J11" s="23" t="n">
        <f aca="false">MAX(0,J10*(1+Inputs!$C$5/12)-I11)</f>
        <v>12146.4910204087</v>
      </c>
      <c r="K11" s="23" t="n">
        <f aca="false">IF(L10&lt;=0.005,0,MIN(L10*(1+Inputs!$C$6/12),MIN(Inputs!$D$6,L10*(1+Inputs!$C$6/12))+IF(C11=F11,H11,0)))</f>
        <v>2800</v>
      </c>
      <c r="L11" s="23" t="n">
        <f aca="false">MAX(0,L10*(1+Inputs!$C$6/12)-K11)</f>
        <v>73494.6374038668</v>
      </c>
      <c r="M11" s="23" t="n">
        <f aca="false">IF(N10&lt;=0.005,0,MIN(N10*(1+Inputs!$C$7/12),MIN(Inputs!$D$7,N10*(1+Inputs!$C$7/12))+IF(D11=F11,H11,0)))</f>
        <v>700</v>
      </c>
      <c r="N11" s="23" t="n">
        <f aca="false">MAX(0,N10*(1+Inputs!$C$7/12)-M11)</f>
        <v>11539.4198224996</v>
      </c>
      <c r="O11" s="23" t="n">
        <f aca="false">IF(P10&lt;=0.005,0,MIN(P10*(1+Inputs!$C$8/12),MIN(Inputs!$D$8,P10*(1+Inputs!$C$8/12))+IF(E11=F11,H11,0)))</f>
        <v>0</v>
      </c>
      <c r="P11" s="23" t="n">
        <f aca="false">MAX(0,P10*(1+Inputs!$C$8/12)-O11)</f>
        <v>0</v>
      </c>
      <c r="Q11" s="21"/>
      <c r="R11" s="23" t="n">
        <f aca="false">J11+L11+N11+P11</f>
        <v>97180.5482467752</v>
      </c>
      <c r="S11" s="23" t="n">
        <f aca="false">S10+IF(J10&gt;0.005,J10*Inputs!$C$5/12,0)+IF(L10&gt;0.005,L10*Inputs!$C$6/12,0)+IF(N10&gt;0.005,N10*Inputs!$C$7/12,0)+IF(P10&gt;0.005,P10*Inputs!$C$8/12,0)</f>
        <v>21180.5482467751</v>
      </c>
    </row>
    <row r="12" customFormat="false" ht="15" hidden="false" customHeight="true" outlineLevel="0" collapsed="false">
      <c r="A12" s="21" t="n">
        <f aca="false">A11+1</f>
        <v>10</v>
      </c>
      <c r="B12" s="22" t="n">
        <f aca="false">IF(J11&gt;0.005,B$2,999)</f>
        <v>1</v>
      </c>
      <c r="C12" s="22" t="n">
        <f aca="false">IF(L11&gt;0.005,C$2,999)</f>
        <v>3</v>
      </c>
      <c r="D12" s="22" t="n">
        <f aca="false">IF(N11&gt;0.005,D$2,999)</f>
        <v>2</v>
      </c>
      <c r="E12" s="21" t="n">
        <f aca="false">IF(P11&gt;0.005,E$2,999)</f>
        <v>999</v>
      </c>
      <c r="F12" s="21" t="n">
        <f aca="false">MIN(B12:E12)</f>
        <v>1</v>
      </c>
      <c r="G12" s="21" t="n">
        <f aca="false">IF(J11&gt;0.005,MIN(Inputs!$D$5,J11*(1+Inputs!$C$5/12)),0)+IF(L11&gt;0.005,MIN(Inputs!$D$6,L11*(1+Inputs!$C$6/12)),0)+IF(N11&gt;0.005,MIN(Inputs!$D$7,N11*(1+Inputs!$C$7/12)),0)+IF(P11&gt;0.005,MIN(Inputs!$D$8,P11*(1+Inputs!$C$8/12)),0)</f>
        <v>5000</v>
      </c>
      <c r="H12" s="21" t="n">
        <f aca="false">MAX(0,Inputs!$B$11-G12)</f>
        <v>1000</v>
      </c>
      <c r="I12" s="23" t="n">
        <f aca="false">IF(J11&lt;=0.005,0,MIN(J11*(1+Inputs!$C$5/12),MIN(Inputs!$D$5,J11*(1+Inputs!$C$5/12))+IF(B12=F12,H12,0)))</f>
        <v>2500</v>
      </c>
      <c r="J12" s="23" t="n">
        <f aca="false">MAX(0,J11*(1+Inputs!$C$5/12)-I12)</f>
        <v>10304.4259506808</v>
      </c>
      <c r="K12" s="23" t="n">
        <f aca="false">IF(L11&lt;=0.005,0,MIN(L11*(1+Inputs!$C$6/12),MIN(Inputs!$D$6,L11*(1+Inputs!$C$6/12))+IF(C12=F12,H12,0)))</f>
        <v>2800</v>
      </c>
      <c r="L12" s="23" t="n">
        <f aca="false">MAX(0,L11*(1+Inputs!$C$6/12)-K12)</f>
        <v>71552.0748402453</v>
      </c>
      <c r="M12" s="23" t="n">
        <f aca="false">IF(N11&lt;=0.005,0,MIN(N11*(1+Inputs!$C$7/12),MIN(Inputs!$D$7,N11*(1+Inputs!$C$7/12))+IF(D12=F12,H12,0)))</f>
        <v>700</v>
      </c>
      <c r="N12" s="23" t="n">
        <f aca="false">MAX(0,N11*(1+Inputs!$C$7/12)-M12)</f>
        <v>11108.6729516913</v>
      </c>
      <c r="O12" s="23" t="n">
        <f aca="false">IF(P11&lt;=0.005,0,MIN(P11*(1+Inputs!$C$8/12),MIN(Inputs!$D$8,P11*(1+Inputs!$C$8/12))+IF(E12=F12,H12,0)))</f>
        <v>0</v>
      </c>
      <c r="P12" s="23" t="n">
        <f aca="false">MAX(0,P11*(1+Inputs!$C$8/12)-O12)</f>
        <v>0</v>
      </c>
      <c r="Q12" s="21"/>
      <c r="R12" s="23" t="n">
        <f aca="false">J12+L12+N12+P12</f>
        <v>92965.1737426174</v>
      </c>
      <c r="S12" s="23" t="n">
        <f aca="false">S11+IF(J11&gt;0.005,J11*Inputs!$C$5/12,0)+IF(L11&gt;0.005,L11*Inputs!$C$6/12,0)+IF(N11&gt;0.005,N11*Inputs!$C$7/12,0)+IF(P11&gt;0.005,P11*Inputs!$C$8/12,0)</f>
        <v>22965.1737426173</v>
      </c>
    </row>
    <row r="13" customFormat="false" ht="15" hidden="false" customHeight="true" outlineLevel="0" collapsed="false">
      <c r="A13" s="21" t="n">
        <f aca="false">A12+1</f>
        <v>11</v>
      </c>
      <c r="B13" s="22" t="n">
        <f aca="false">IF(J12&gt;0.005,B$2,999)</f>
        <v>1</v>
      </c>
      <c r="C13" s="22" t="n">
        <f aca="false">IF(L12&gt;0.005,C$2,999)</f>
        <v>3</v>
      </c>
      <c r="D13" s="22" t="n">
        <f aca="false">IF(N12&gt;0.005,D$2,999)</f>
        <v>2</v>
      </c>
      <c r="E13" s="21" t="n">
        <f aca="false">IF(P12&gt;0.005,E$2,999)</f>
        <v>999</v>
      </c>
      <c r="F13" s="21" t="n">
        <f aca="false">MIN(B13:E13)</f>
        <v>1</v>
      </c>
      <c r="G13" s="21" t="n">
        <f aca="false">IF(J12&gt;0.005,MIN(Inputs!$D$5,J12*(1+Inputs!$C$5/12)),0)+IF(L12&gt;0.005,MIN(Inputs!$D$6,L12*(1+Inputs!$C$6/12)),0)+IF(N12&gt;0.005,MIN(Inputs!$D$7,N12*(1+Inputs!$C$7/12)),0)+IF(P12&gt;0.005,MIN(Inputs!$D$8,P12*(1+Inputs!$C$8/12)),0)</f>
        <v>5000</v>
      </c>
      <c r="H13" s="21" t="n">
        <f aca="false">MAX(0,Inputs!$B$11-G13)</f>
        <v>1000</v>
      </c>
      <c r="I13" s="23" t="n">
        <f aca="false">IF(J12&lt;=0.005,0,MIN(J12*(1+Inputs!$C$5/12),MIN(Inputs!$D$5,J12*(1+Inputs!$C$5/12))+IF(B13=F13,H13,0)))</f>
        <v>2500</v>
      </c>
      <c r="J13" s="23" t="n">
        <f aca="false">MAX(0,J12*(1+Inputs!$C$5/12)-I13)</f>
        <v>8362.5823563427</v>
      </c>
      <c r="K13" s="23" t="n">
        <f aca="false">IF(L12&lt;=0.005,0,MIN(L12*(1+Inputs!$C$6/12),MIN(Inputs!$D$6,L12*(1+Inputs!$C$6/12))+IF(C13=F13,H13,0)))</f>
        <v>2800</v>
      </c>
      <c r="L13" s="23" t="n">
        <f aca="false">MAX(0,L12*(1+Inputs!$C$6/12)-K13)</f>
        <v>69586.8490467148</v>
      </c>
      <c r="M13" s="23" t="n">
        <f aca="false">IF(N12&lt;=0.005,0,MIN(N12*(1+Inputs!$C$7/12),MIN(Inputs!$D$7,N12*(1+Inputs!$C$7/12))+IF(D13=F13,H13,0)))</f>
        <v>700</v>
      </c>
      <c r="N13" s="23" t="n">
        <f aca="false">MAX(0,N12*(1+Inputs!$C$7/12)-M13)</f>
        <v>10667.8753205641</v>
      </c>
      <c r="O13" s="23" t="n">
        <f aca="false">IF(P12&lt;=0.005,0,MIN(P12*(1+Inputs!$C$8/12),MIN(Inputs!$D$8,P12*(1+Inputs!$C$8/12))+IF(E13=F13,H13,0)))</f>
        <v>0</v>
      </c>
      <c r="P13" s="23" t="n">
        <f aca="false">MAX(0,P12*(1+Inputs!$C$8/12)-O13)</f>
        <v>0</v>
      </c>
      <c r="Q13" s="21"/>
      <c r="R13" s="23" t="n">
        <f aca="false">J13+L13+N13+P13</f>
        <v>88617.3067236216</v>
      </c>
      <c r="S13" s="23" t="n">
        <f aca="false">S12+IF(J12&gt;0.005,J12*Inputs!$C$5/12,0)+IF(L12&gt;0.005,L12*Inputs!$C$6/12,0)+IF(N12&gt;0.005,N12*Inputs!$C$7/12,0)+IF(P12&gt;0.005,P12*Inputs!$C$8/12,0)</f>
        <v>24617.3067236215</v>
      </c>
    </row>
    <row r="14" customFormat="false" ht="15" hidden="false" customHeight="true" outlineLevel="0" collapsed="false">
      <c r="A14" s="21" t="n">
        <f aca="false">A13+1</f>
        <v>12</v>
      </c>
      <c r="B14" s="22" t="n">
        <f aca="false">IF(J13&gt;0.005,B$2,999)</f>
        <v>1</v>
      </c>
      <c r="C14" s="22" t="n">
        <f aca="false">IF(L13&gt;0.005,C$2,999)</f>
        <v>3</v>
      </c>
      <c r="D14" s="22" t="n">
        <f aca="false">IF(N13&gt;0.005,D$2,999)</f>
        <v>2</v>
      </c>
      <c r="E14" s="21" t="n">
        <f aca="false">IF(P13&gt;0.005,E$2,999)</f>
        <v>999</v>
      </c>
      <c r="F14" s="21" t="n">
        <f aca="false">MIN(B14:E14)</f>
        <v>1</v>
      </c>
      <c r="G14" s="21" t="n">
        <f aca="false">IF(J13&gt;0.005,MIN(Inputs!$D$5,J13*(1+Inputs!$C$5/12)),0)+IF(L13&gt;0.005,MIN(Inputs!$D$6,L13*(1+Inputs!$C$6/12)),0)+IF(N13&gt;0.005,MIN(Inputs!$D$7,N13*(1+Inputs!$C$7/12)),0)+IF(P13&gt;0.005,MIN(Inputs!$D$8,P13*(1+Inputs!$C$8/12)),0)</f>
        <v>5000</v>
      </c>
      <c r="H14" s="21" t="n">
        <f aca="false">MAX(0,Inputs!$B$11-G14)</f>
        <v>1000</v>
      </c>
      <c r="I14" s="23" t="n">
        <f aca="false">IF(J13&lt;=0.005,0,MIN(J13*(1+Inputs!$C$5/12),MIN(Inputs!$D$5,J13*(1+Inputs!$C$5/12))+IF(B14=F14,H14,0)))</f>
        <v>2500</v>
      </c>
      <c r="J14" s="23" t="n">
        <f aca="false">MAX(0,J13*(1+Inputs!$C$5/12)-I14)</f>
        <v>6315.55556731127</v>
      </c>
      <c r="K14" s="23" t="n">
        <f aca="false">IF(L13&lt;=0.005,0,MIN(L13*(1+Inputs!$C$6/12),MIN(Inputs!$D$6,L13*(1+Inputs!$C$6/12))+IF(C14=F14,H14,0)))</f>
        <v>2800</v>
      </c>
      <c r="L14" s="23" t="n">
        <f aca="false">MAX(0,L13*(1+Inputs!$C$6/12)-K14)</f>
        <v>67598.6956189265</v>
      </c>
      <c r="M14" s="23" t="n">
        <f aca="false">IF(N13&lt;=0.005,0,MIN(N13*(1+Inputs!$C$7/12),MIN(Inputs!$D$7,N13*(1+Inputs!$C$7/12))+IF(D14=F14,H14,0)))</f>
        <v>700</v>
      </c>
      <c r="N14" s="23" t="n">
        <f aca="false">MAX(0,N13*(1+Inputs!$C$7/12)-M14)</f>
        <v>10216.7924113772</v>
      </c>
      <c r="O14" s="23" t="n">
        <f aca="false">IF(P13&lt;=0.005,0,MIN(P13*(1+Inputs!$C$8/12),MIN(Inputs!$D$8,P13*(1+Inputs!$C$8/12))+IF(E14=F14,H14,0)))</f>
        <v>0</v>
      </c>
      <c r="P14" s="23" t="n">
        <f aca="false">MAX(0,P13*(1+Inputs!$C$8/12)-O14)</f>
        <v>0</v>
      </c>
      <c r="Q14" s="21"/>
      <c r="R14" s="23" t="n">
        <f aca="false">J14+L14+N14+P14</f>
        <v>84131.043597615</v>
      </c>
      <c r="S14" s="23" t="n">
        <f aca="false">S13+IF(J13&gt;0.005,J13*Inputs!$C$5/12,0)+IF(L13&gt;0.005,L13*Inputs!$C$6/12,0)+IF(N13&gt;0.005,N13*Inputs!$C$7/12,0)+IF(P13&gt;0.005,P13*Inputs!$C$8/12,0)</f>
        <v>26131.0435976149</v>
      </c>
    </row>
    <row r="15" customFormat="false" ht="15" hidden="false" customHeight="true" outlineLevel="0" collapsed="false">
      <c r="A15" s="21" t="n">
        <f aca="false">A14+1</f>
        <v>13</v>
      </c>
      <c r="B15" s="22" t="n">
        <f aca="false">IF(J14&gt;0.005,B$2,999)</f>
        <v>1</v>
      </c>
      <c r="C15" s="22" t="n">
        <f aca="false">IF(L14&gt;0.005,C$2,999)</f>
        <v>3</v>
      </c>
      <c r="D15" s="22" t="n">
        <f aca="false">IF(N14&gt;0.005,D$2,999)</f>
        <v>2</v>
      </c>
      <c r="E15" s="21" t="n">
        <f aca="false">IF(P14&gt;0.005,E$2,999)</f>
        <v>999</v>
      </c>
      <c r="F15" s="21" t="n">
        <f aca="false">MIN(B15:E15)</f>
        <v>1</v>
      </c>
      <c r="G15" s="21" t="n">
        <f aca="false">IF(J14&gt;0.005,MIN(Inputs!$D$5,J14*(1+Inputs!$C$5/12)),0)+IF(L14&gt;0.005,MIN(Inputs!$D$6,L14*(1+Inputs!$C$6/12)),0)+IF(N14&gt;0.005,MIN(Inputs!$D$7,N14*(1+Inputs!$C$7/12)),0)+IF(P14&gt;0.005,MIN(Inputs!$D$8,P14*(1+Inputs!$C$8/12)),0)</f>
        <v>5000</v>
      </c>
      <c r="H15" s="21" t="n">
        <f aca="false">MAX(0,Inputs!$B$11-G15)</f>
        <v>1000</v>
      </c>
      <c r="I15" s="23" t="n">
        <f aca="false">IF(J14&lt;=0.005,0,MIN(J14*(1+Inputs!$C$5/12),MIN(Inputs!$D$5,J14*(1+Inputs!$C$5/12))+IF(B15=F15,H15,0)))</f>
        <v>2500</v>
      </c>
      <c r="J15" s="23" t="n">
        <f aca="false">MAX(0,J14*(1+Inputs!$C$5/12)-I15)</f>
        <v>4157.64816054063</v>
      </c>
      <c r="K15" s="23" t="n">
        <f aca="false">IF(L14&lt;=0.005,0,MIN(L14*(1+Inputs!$C$6/12),MIN(Inputs!$D$6,L14*(1+Inputs!$C$6/12))+IF(C15=F15,H15,0)))</f>
        <v>2800</v>
      </c>
      <c r="L15" s="23" t="n">
        <f aca="false">MAX(0,L14*(1+Inputs!$C$6/12)-K15)</f>
        <v>65587.347067814</v>
      </c>
      <c r="M15" s="23" t="n">
        <f aca="false">IF(N14&lt;=0.005,0,MIN(N14*(1+Inputs!$C$7/12),MIN(Inputs!$D$7,N14*(1+Inputs!$C$7/12))+IF(D15=F15,H15,0)))</f>
        <v>700</v>
      </c>
      <c r="N15" s="23" t="n">
        <f aca="false">MAX(0,N14*(1+Inputs!$C$7/12)-M15)</f>
        <v>9755.18423430938</v>
      </c>
      <c r="O15" s="23" t="n">
        <f aca="false">IF(P14&lt;=0.005,0,MIN(P14*(1+Inputs!$C$8/12),MIN(Inputs!$D$8,P14*(1+Inputs!$C$8/12))+IF(E15=F15,H15,0)))</f>
        <v>0</v>
      </c>
      <c r="P15" s="23" t="n">
        <f aca="false">MAX(0,P14*(1+Inputs!$C$8/12)-O15)</f>
        <v>0</v>
      </c>
      <c r="Q15" s="21"/>
      <c r="R15" s="23" t="n">
        <f aca="false">J15+L15+N15+P15</f>
        <v>79500.179462664</v>
      </c>
      <c r="S15" s="23" t="n">
        <f aca="false">S14+IF(J14&gt;0.005,J14*Inputs!$C$5/12,0)+IF(L14&gt;0.005,L14*Inputs!$C$6/12,0)+IF(N14&gt;0.005,N14*Inputs!$C$7/12,0)+IF(P14&gt;0.005,P14*Inputs!$C$8/12,0)</f>
        <v>27500.1794626639</v>
      </c>
    </row>
    <row r="16" customFormat="false" ht="15" hidden="false" customHeight="true" outlineLevel="0" collapsed="false">
      <c r="A16" s="21" t="n">
        <f aca="false">A15+1</f>
        <v>14</v>
      </c>
      <c r="B16" s="22" t="n">
        <f aca="false">IF(J15&gt;0.005,B$2,999)</f>
        <v>1</v>
      </c>
      <c r="C16" s="22" t="n">
        <f aca="false">IF(L15&gt;0.005,C$2,999)</f>
        <v>3</v>
      </c>
      <c r="D16" s="22" t="n">
        <f aca="false">IF(N15&gt;0.005,D$2,999)</f>
        <v>2</v>
      </c>
      <c r="E16" s="21" t="n">
        <f aca="false">IF(P15&gt;0.005,E$2,999)</f>
        <v>999</v>
      </c>
      <c r="F16" s="21" t="n">
        <f aca="false">MIN(B16:E16)</f>
        <v>1</v>
      </c>
      <c r="G16" s="21" t="n">
        <f aca="false">IF(J15&gt;0.005,MIN(Inputs!$D$5,J15*(1+Inputs!$C$5/12)),0)+IF(L15&gt;0.005,MIN(Inputs!$D$6,L15*(1+Inputs!$C$6/12)),0)+IF(N15&gt;0.005,MIN(Inputs!$D$7,N15*(1+Inputs!$C$7/12)),0)+IF(P15&gt;0.005,MIN(Inputs!$D$8,P15*(1+Inputs!$C$8/12)),0)</f>
        <v>5000</v>
      </c>
      <c r="H16" s="21" t="n">
        <f aca="false">MAX(0,Inputs!$B$11-G16)</f>
        <v>1000</v>
      </c>
      <c r="I16" s="23" t="n">
        <f aca="false">IF(J15&lt;=0.005,0,MIN(J15*(1+Inputs!$C$5/12),MIN(Inputs!$D$5,J15*(1+Inputs!$C$5/12))+IF(B16=F16,H16,0)))</f>
        <v>2500</v>
      </c>
      <c r="J16" s="23" t="n">
        <f aca="false">MAX(0,J15*(1+Inputs!$C$5/12)-I16)</f>
        <v>1882.85410256991</v>
      </c>
      <c r="K16" s="23" t="n">
        <f aca="false">IF(L15&lt;=0.005,0,MIN(L15*(1+Inputs!$C$6/12),MIN(Inputs!$D$6,L15*(1+Inputs!$C$6/12))+IF(C16=F16,H16,0)))</f>
        <v>2800</v>
      </c>
      <c r="L16" s="23" t="n">
        <f aca="false">MAX(0,L15*(1+Inputs!$C$6/12)-K16)</f>
        <v>63552.5327836052</v>
      </c>
      <c r="M16" s="23" t="n">
        <f aca="false">IF(N15&lt;=0.005,0,MIN(N15*(1+Inputs!$C$7/12),MIN(Inputs!$D$7,N15*(1+Inputs!$C$7/12))+IF(D16=F16,H16,0)))</f>
        <v>700</v>
      </c>
      <c r="N16" s="23" t="n">
        <f aca="false">MAX(0,N15*(1+Inputs!$C$7/12)-M16)</f>
        <v>9282.8051997766</v>
      </c>
      <c r="O16" s="23" t="n">
        <f aca="false">IF(P15&lt;=0.005,0,MIN(P15*(1+Inputs!$C$8/12),MIN(Inputs!$D$8,P15*(1+Inputs!$C$8/12))+IF(E16=F16,H16,0)))</f>
        <v>0</v>
      </c>
      <c r="P16" s="23" t="n">
        <f aca="false">MAX(0,P15*(1+Inputs!$C$8/12)-O16)</f>
        <v>0</v>
      </c>
      <c r="Q16" s="21"/>
      <c r="R16" s="23" t="n">
        <f aca="false">J16+L16+N16+P16</f>
        <v>74718.1920859517</v>
      </c>
      <c r="S16" s="23" t="n">
        <f aca="false">S15+IF(J15&gt;0.005,J15*Inputs!$C$5/12,0)+IF(L15&gt;0.005,L15*Inputs!$C$6/12,0)+IF(N15&gt;0.005,N15*Inputs!$C$7/12,0)+IF(P15&gt;0.005,P15*Inputs!$C$8/12,0)</f>
        <v>28718.1920859516</v>
      </c>
    </row>
    <row r="17" customFormat="false" ht="15" hidden="false" customHeight="true" outlineLevel="0" collapsed="false">
      <c r="A17" s="21" t="n">
        <f aca="false">A16+1</f>
        <v>15</v>
      </c>
      <c r="B17" s="22" t="n">
        <f aca="false">IF(J16&gt;0.005,B$2,999)</f>
        <v>1</v>
      </c>
      <c r="C17" s="22" t="n">
        <f aca="false">IF(L16&gt;0.005,C$2,999)</f>
        <v>3</v>
      </c>
      <c r="D17" s="22" t="n">
        <f aca="false">IF(N16&gt;0.005,D$2,999)</f>
        <v>2</v>
      </c>
      <c r="E17" s="21" t="n">
        <f aca="false">IF(P16&gt;0.005,E$2,999)</f>
        <v>999</v>
      </c>
      <c r="F17" s="21" t="n">
        <f aca="false">MIN(B17:E17)</f>
        <v>1</v>
      </c>
      <c r="G17" s="21" t="n">
        <f aca="false">IF(J16&gt;0.005,MIN(Inputs!$D$5,J16*(1+Inputs!$C$5/12)),0)+IF(L16&gt;0.005,MIN(Inputs!$D$6,L16*(1+Inputs!$C$6/12)),0)+IF(N16&gt;0.005,MIN(Inputs!$D$7,N16*(1+Inputs!$C$7/12)),0)+IF(P16&gt;0.005,MIN(Inputs!$D$8,P16*(1+Inputs!$C$8/12)),0)</f>
        <v>5000</v>
      </c>
      <c r="H17" s="21" t="n">
        <f aca="false">MAX(0,Inputs!$B$11-G17)</f>
        <v>1000</v>
      </c>
      <c r="I17" s="23" t="n">
        <f aca="false">IF(J16&lt;=0.005,0,MIN(J16*(1+Inputs!$C$5/12),MIN(Inputs!$D$5,J16*(1+Inputs!$C$5/12))+IF(B17=F17,H17,0)))</f>
        <v>1984.84203312578</v>
      </c>
      <c r="J17" s="23" t="n">
        <f aca="false">MAX(0,J16*(1+Inputs!$C$5/12)-I17)</f>
        <v>0</v>
      </c>
      <c r="K17" s="23" t="n">
        <f aca="false">IF(L16&lt;=0.005,0,MIN(L16*(1+Inputs!$C$6/12),MIN(Inputs!$D$6,L16*(1+Inputs!$C$6/12))+IF(C17=F17,H17,0)))</f>
        <v>2800</v>
      </c>
      <c r="L17" s="23" t="n">
        <f aca="false">MAX(0,L16*(1+Inputs!$C$6/12)-K17)</f>
        <v>61493.9789994139</v>
      </c>
      <c r="M17" s="23" t="n">
        <f aca="false">IF(N16&lt;=0.005,0,MIN(N16*(1+Inputs!$C$7/12),MIN(Inputs!$D$7,N16*(1+Inputs!$C$7/12))+IF(D17=F17,H17,0)))</f>
        <v>700</v>
      </c>
      <c r="N17" s="23" t="n">
        <f aca="false">MAX(0,N16*(1+Inputs!$C$7/12)-M17)</f>
        <v>8799.40398777138</v>
      </c>
      <c r="O17" s="23" t="n">
        <f aca="false">IF(P16&lt;=0.005,0,MIN(P16*(1+Inputs!$C$8/12),MIN(Inputs!$D$8,P16*(1+Inputs!$C$8/12))+IF(E17=F17,H17,0)))</f>
        <v>0</v>
      </c>
      <c r="P17" s="23" t="n">
        <f aca="false">MAX(0,P16*(1+Inputs!$C$8/12)-O17)</f>
        <v>0</v>
      </c>
      <c r="Q17" s="21"/>
      <c r="R17" s="23" t="n">
        <f aca="false">J17+L17+N17+P17</f>
        <v>70293.3829871853</v>
      </c>
      <c r="S17" s="23" t="n">
        <f aca="false">S16+IF(J16&gt;0.005,J16*Inputs!$C$5/12,0)+IF(L16&gt;0.005,L16*Inputs!$C$6/12,0)+IF(N16&gt;0.005,N16*Inputs!$C$7/12,0)+IF(P16&gt;0.005,P16*Inputs!$C$8/12,0)</f>
        <v>29778.225020311</v>
      </c>
    </row>
    <row r="18" customFormat="false" ht="15" hidden="false" customHeight="true" outlineLevel="0" collapsed="false">
      <c r="A18" s="21" t="n">
        <f aca="false">A17+1</f>
        <v>16</v>
      </c>
      <c r="B18" s="21" t="n">
        <f aca="false">IF(J17&gt;0.005,B$2,999)</f>
        <v>999</v>
      </c>
      <c r="C18" s="22" t="n">
        <f aca="false">IF(L17&gt;0.005,C$2,999)</f>
        <v>3</v>
      </c>
      <c r="D18" s="22" t="n">
        <f aca="false">IF(N17&gt;0.005,D$2,999)</f>
        <v>2</v>
      </c>
      <c r="E18" s="21" t="n">
        <f aca="false">IF(P17&gt;0.005,E$2,999)</f>
        <v>999</v>
      </c>
      <c r="F18" s="21" t="n">
        <f aca="false">MIN(B18:E18)</f>
        <v>2</v>
      </c>
      <c r="G18" s="21" t="n">
        <f aca="false">IF(J17&gt;0.005,MIN(Inputs!$D$5,J17*(1+Inputs!$C$5/12)),0)+IF(L17&gt;0.005,MIN(Inputs!$D$6,L17*(1+Inputs!$C$6/12)),0)+IF(N17&gt;0.005,MIN(Inputs!$D$7,N17*(1+Inputs!$C$7/12)),0)+IF(P17&gt;0.005,MIN(Inputs!$D$8,P17*(1+Inputs!$C$8/12)),0)</f>
        <v>3500</v>
      </c>
      <c r="H18" s="21" t="n">
        <f aca="false">MAX(0,Inputs!$B$11-G18)</f>
        <v>2500</v>
      </c>
      <c r="I18" s="23" t="n">
        <f aca="false">IF(J17&lt;=0.005,0,MIN(J17*(1+Inputs!$C$5/12),MIN(Inputs!$D$5,J17*(1+Inputs!$C$5/12))+IF(B18=F18,H18,0)))</f>
        <v>0</v>
      </c>
      <c r="J18" s="23" t="n">
        <f aca="false">MAX(0,J17*(1+Inputs!$C$5/12)-I18)</f>
        <v>0</v>
      </c>
      <c r="K18" s="23" t="n">
        <f aca="false">IF(L17&lt;=0.005,0,MIN(L17*(1+Inputs!$C$6/12),MIN(Inputs!$D$6,L17*(1+Inputs!$C$6/12))+IF(C18=F18,H18,0)))</f>
        <v>2800</v>
      </c>
      <c r="L18" s="23" t="n">
        <f aca="false">MAX(0,L17*(1+Inputs!$C$6/12)-K18)</f>
        <v>59411.4087544071</v>
      </c>
      <c r="M18" s="23" t="n">
        <f aca="false">IF(N17&lt;=0.005,0,MIN(N17*(1+Inputs!$C$7/12),MIN(Inputs!$D$7,N17*(1+Inputs!$C$7/12))+IF(D18=F18,H18,0)))</f>
        <v>3200</v>
      </c>
      <c r="N18" s="23" t="n">
        <f aca="false">MAX(0,N17*(1+Inputs!$C$7/12)-M18)</f>
        <v>5804.72341415272</v>
      </c>
      <c r="O18" s="23" t="n">
        <f aca="false">IF(P17&lt;=0.005,0,MIN(P17*(1+Inputs!$C$8/12),MIN(Inputs!$D$8,P17*(1+Inputs!$C$8/12))+IF(E18=F18,H18,0)))</f>
        <v>0</v>
      </c>
      <c r="P18" s="23" t="n">
        <f aca="false">MAX(0,P17*(1+Inputs!$C$8/12)-O18)</f>
        <v>0</v>
      </c>
      <c r="Q18" s="21"/>
      <c r="R18" s="23" t="n">
        <f aca="false">J18+L18+N18+P18</f>
        <v>65216.1321685598</v>
      </c>
      <c r="S18" s="23" t="n">
        <f aca="false">S17+IF(J17&gt;0.005,J17*Inputs!$C$5/12,0)+IF(L17&gt;0.005,L17*Inputs!$C$6/12,0)+IF(N17&gt;0.005,N17*Inputs!$C$7/12,0)+IF(P17&gt;0.005,P17*Inputs!$C$8/12,0)</f>
        <v>30700.9742016854</v>
      </c>
    </row>
    <row r="19" customFormat="false" ht="15" hidden="false" customHeight="true" outlineLevel="0" collapsed="false">
      <c r="A19" s="21" t="n">
        <f aca="false">A18+1</f>
        <v>17</v>
      </c>
      <c r="B19" s="21" t="n">
        <f aca="false">IF(J18&gt;0.005,B$2,999)</f>
        <v>999</v>
      </c>
      <c r="C19" s="22" t="n">
        <f aca="false">IF(L18&gt;0.005,C$2,999)</f>
        <v>3</v>
      </c>
      <c r="D19" s="22" t="n">
        <f aca="false">IF(N18&gt;0.005,D$2,999)</f>
        <v>2</v>
      </c>
      <c r="E19" s="21" t="n">
        <f aca="false">IF(P18&gt;0.005,E$2,999)</f>
        <v>999</v>
      </c>
      <c r="F19" s="21" t="n">
        <f aca="false">MIN(B19:E19)</f>
        <v>2</v>
      </c>
      <c r="G19" s="21" t="n">
        <f aca="false">IF(J18&gt;0.005,MIN(Inputs!$D$5,J18*(1+Inputs!$C$5/12)),0)+IF(L18&gt;0.005,MIN(Inputs!$D$6,L18*(1+Inputs!$C$6/12)),0)+IF(N18&gt;0.005,MIN(Inputs!$D$7,N18*(1+Inputs!$C$7/12)),0)+IF(P18&gt;0.005,MIN(Inputs!$D$8,P18*(1+Inputs!$C$8/12)),0)</f>
        <v>3500</v>
      </c>
      <c r="H19" s="21" t="n">
        <f aca="false">MAX(0,Inputs!$B$11-G19)</f>
        <v>2500</v>
      </c>
      <c r="I19" s="23" t="n">
        <f aca="false">IF(J18&lt;=0.005,0,MIN(J18*(1+Inputs!$C$5/12),MIN(Inputs!$D$5,J18*(1+Inputs!$C$5/12))+IF(B19=F19,H19,0)))</f>
        <v>0</v>
      </c>
      <c r="J19" s="23" t="n">
        <f aca="false">MAX(0,J18*(1+Inputs!$C$5/12)-I19)</f>
        <v>0</v>
      </c>
      <c r="K19" s="23" t="n">
        <f aca="false">IF(L18&lt;=0.005,0,MIN(L18*(1+Inputs!$C$6/12),MIN(Inputs!$D$6,L18*(1+Inputs!$C$6/12))+IF(C19=F19,H19,0)))</f>
        <v>2800</v>
      </c>
      <c r="L19" s="23" t="n">
        <f aca="false">MAX(0,L18*(1+Inputs!$C$6/12)-K19)</f>
        <v>57304.5418565418</v>
      </c>
      <c r="M19" s="23" t="n">
        <f aca="false">IF(N18&lt;=0.005,0,MIN(N18*(1+Inputs!$C$7/12),MIN(Inputs!$D$7,N18*(1+Inputs!$C$7/12))+IF(D19=F19,H19,0)))</f>
        <v>3200</v>
      </c>
      <c r="N19" s="23" t="n">
        <f aca="false">MAX(0,N18*(1+Inputs!$C$7/12)-M19)</f>
        <v>2740.16696048295</v>
      </c>
      <c r="O19" s="23" t="n">
        <f aca="false">IF(P18&lt;=0.005,0,MIN(P18*(1+Inputs!$C$8/12),MIN(Inputs!$D$8,P18*(1+Inputs!$C$8/12))+IF(E19=F19,H19,0)))</f>
        <v>0</v>
      </c>
      <c r="P19" s="23" t="n">
        <f aca="false">MAX(0,P18*(1+Inputs!$C$8/12)-O19)</f>
        <v>0</v>
      </c>
      <c r="Q19" s="21"/>
      <c r="R19" s="23" t="n">
        <f aca="false">J19+L19+N19+P19</f>
        <v>60044.7088170247</v>
      </c>
      <c r="S19" s="23" t="n">
        <f aca="false">S18+IF(J18&gt;0.005,J18*Inputs!$C$5/12,0)+IF(L18&gt;0.005,L18*Inputs!$C$6/12,0)+IF(N18&gt;0.005,N18*Inputs!$C$7/12,0)+IF(P18&gt;0.005,P18*Inputs!$C$8/12,0)</f>
        <v>31529.5508501504</v>
      </c>
    </row>
    <row r="20" customFormat="false" ht="15" hidden="false" customHeight="true" outlineLevel="0" collapsed="false">
      <c r="A20" s="21" t="n">
        <f aca="false">A19+1</f>
        <v>18</v>
      </c>
      <c r="B20" s="21" t="n">
        <f aca="false">IF(J19&gt;0.005,B$2,999)</f>
        <v>999</v>
      </c>
      <c r="C20" s="22" t="n">
        <f aca="false">IF(L19&gt;0.005,C$2,999)</f>
        <v>3</v>
      </c>
      <c r="D20" s="22" t="n">
        <f aca="false">IF(N19&gt;0.005,D$2,999)</f>
        <v>2</v>
      </c>
      <c r="E20" s="21" t="n">
        <f aca="false">IF(P19&gt;0.005,E$2,999)</f>
        <v>999</v>
      </c>
      <c r="F20" s="21" t="n">
        <f aca="false">MIN(B20:E20)</f>
        <v>2</v>
      </c>
      <c r="G20" s="21" t="n">
        <f aca="false">IF(J19&gt;0.005,MIN(Inputs!$D$5,J19*(1+Inputs!$C$5/12)),0)+IF(L19&gt;0.005,MIN(Inputs!$D$6,L19*(1+Inputs!$C$6/12)),0)+IF(N19&gt;0.005,MIN(Inputs!$D$7,N19*(1+Inputs!$C$7/12)),0)+IF(P19&gt;0.005,MIN(Inputs!$D$8,P19*(1+Inputs!$C$8/12)),0)</f>
        <v>3500</v>
      </c>
      <c r="H20" s="21" t="n">
        <f aca="false">MAX(0,Inputs!$B$11-G20)</f>
        <v>2500</v>
      </c>
      <c r="I20" s="23" t="n">
        <f aca="false">IF(J19&lt;=0.005,0,MIN(J19*(1+Inputs!$C$5/12),MIN(Inputs!$D$5,J19*(1+Inputs!$C$5/12))+IF(B20=F20,H20,0)))</f>
        <v>0</v>
      </c>
      <c r="J20" s="23" t="n">
        <f aca="false">MAX(0,J19*(1+Inputs!$C$5/12)-I20)</f>
        <v>0</v>
      </c>
      <c r="K20" s="23" t="n">
        <f aca="false">IF(L19&lt;=0.005,0,MIN(L19*(1+Inputs!$C$6/12),MIN(Inputs!$D$6,L19*(1+Inputs!$C$6/12))+IF(C20=F20,H20,0)))</f>
        <v>2800</v>
      </c>
      <c r="L20" s="23" t="n">
        <f aca="false">MAX(0,L19*(1+Inputs!$C$6/12)-K20)</f>
        <v>55173.0948448681</v>
      </c>
      <c r="M20" s="23" t="n">
        <f aca="false">IF(N19&lt;=0.005,0,MIN(N19*(1+Inputs!$C$7/12),MIN(Inputs!$D$7,N19*(1+Inputs!$C$7/12))+IF(D20=F20,H20,0)))</f>
        <v>2804.10418956088</v>
      </c>
      <c r="N20" s="23" t="n">
        <f aca="false">MAX(0,N19*(1+Inputs!$C$7/12)-M20)</f>
        <v>0</v>
      </c>
      <c r="O20" s="23" t="n">
        <f aca="false">IF(P19&lt;=0.005,0,MIN(P19*(1+Inputs!$C$8/12),MIN(Inputs!$D$8,P19*(1+Inputs!$C$8/12))+IF(E20=F20,H20,0)))</f>
        <v>0</v>
      </c>
      <c r="P20" s="23" t="n">
        <f aca="false">MAX(0,P19*(1+Inputs!$C$8/12)-O20)</f>
        <v>0</v>
      </c>
      <c r="Q20" s="21"/>
      <c r="R20" s="23" t="n">
        <f aca="false">J20+L20+N20+P20</f>
        <v>55173.0948448681</v>
      </c>
      <c r="S20" s="23" t="n">
        <f aca="false">S19+IF(J19&gt;0.005,J19*Inputs!$C$5/12,0)+IF(L19&gt;0.005,L19*Inputs!$C$6/12,0)+IF(N19&gt;0.005,N19*Inputs!$C$7/12,0)+IF(P19&gt;0.005,P19*Inputs!$C$8/12,0)</f>
        <v>32262.0410675547</v>
      </c>
    </row>
    <row r="21" customFormat="false" ht="15" hidden="false" customHeight="true" outlineLevel="0" collapsed="false">
      <c r="A21" s="21" t="n">
        <f aca="false">A20+1</f>
        <v>19</v>
      </c>
      <c r="B21" s="21" t="n">
        <f aca="false">IF(J20&gt;0.005,B$2,999)</f>
        <v>999</v>
      </c>
      <c r="C21" s="22" t="n">
        <f aca="false">IF(L20&gt;0.005,C$2,999)</f>
        <v>3</v>
      </c>
      <c r="D21" s="21" t="n">
        <f aca="false">IF(N20&gt;0.005,D$2,999)</f>
        <v>999</v>
      </c>
      <c r="E21" s="21" t="n">
        <f aca="false">IF(P20&gt;0.005,E$2,999)</f>
        <v>999</v>
      </c>
      <c r="F21" s="21" t="n">
        <f aca="false">MIN(B21:E21)</f>
        <v>3</v>
      </c>
      <c r="G21" s="21" t="n">
        <f aca="false">IF(J20&gt;0.005,MIN(Inputs!$D$5,J20*(1+Inputs!$C$5/12)),0)+IF(L20&gt;0.005,MIN(Inputs!$D$6,L20*(1+Inputs!$C$6/12)),0)+IF(N20&gt;0.005,MIN(Inputs!$D$7,N20*(1+Inputs!$C$7/12)),0)+IF(P20&gt;0.005,MIN(Inputs!$D$8,P20*(1+Inputs!$C$8/12)),0)</f>
        <v>2800</v>
      </c>
      <c r="H21" s="21" t="n">
        <f aca="false">MAX(0,Inputs!$B$11-G21)</f>
        <v>3200</v>
      </c>
      <c r="I21" s="23" t="n">
        <f aca="false">IF(J20&lt;=0.005,0,MIN(J20*(1+Inputs!$C$5/12),MIN(Inputs!$D$5,J20*(1+Inputs!$C$5/12))+IF(B21=F21,H21,0)))</f>
        <v>0</v>
      </c>
      <c r="J21" s="23" t="n">
        <f aca="false">MAX(0,J20*(1+Inputs!$C$5/12)-I21)</f>
        <v>0</v>
      </c>
      <c r="K21" s="23" t="n">
        <f aca="false">IF(L20&lt;=0.005,0,MIN(L20*(1+Inputs!$C$6/12),MIN(Inputs!$D$6,L20*(1+Inputs!$C$6/12))+IF(C21=F21,H21,0)))</f>
        <v>6000</v>
      </c>
      <c r="L21" s="23" t="n">
        <f aca="false">MAX(0,L20*(1+Inputs!$C$6/12)-K21)</f>
        <v>49816.7809513916</v>
      </c>
      <c r="M21" s="23" t="n">
        <f aca="false">IF(N20&lt;=0.005,0,MIN(N20*(1+Inputs!$C$7/12),MIN(Inputs!$D$7,N20*(1+Inputs!$C$7/12))+IF(D21=F21,H21,0)))</f>
        <v>0</v>
      </c>
      <c r="N21" s="23" t="n">
        <f aca="false">MAX(0,N20*(1+Inputs!$C$7/12)-M21)</f>
        <v>0</v>
      </c>
      <c r="O21" s="23" t="n">
        <f aca="false">IF(P20&lt;=0.005,0,MIN(P20*(1+Inputs!$C$8/12),MIN(Inputs!$D$8,P20*(1+Inputs!$C$8/12))+IF(E21=F21,H21,0)))</f>
        <v>0</v>
      </c>
      <c r="P21" s="23" t="n">
        <f aca="false">MAX(0,P20*(1+Inputs!$C$8/12)-O21)</f>
        <v>0</v>
      </c>
      <c r="Q21" s="21"/>
      <c r="R21" s="23" t="n">
        <f aca="false">J21+L21+N21+P21</f>
        <v>49816.7809513916</v>
      </c>
      <c r="S21" s="23" t="n">
        <f aca="false">S20+IF(J20&gt;0.005,J20*Inputs!$C$5/12,0)+IF(L20&gt;0.005,L20*Inputs!$C$6/12,0)+IF(N20&gt;0.005,N20*Inputs!$C$7/12,0)+IF(P20&gt;0.005,P20*Inputs!$C$8/12,0)</f>
        <v>32905.7271740781</v>
      </c>
    </row>
    <row r="22" customFormat="false" ht="15" hidden="false" customHeight="true" outlineLevel="0" collapsed="false">
      <c r="A22" s="21" t="n">
        <f aca="false">A21+1</f>
        <v>20</v>
      </c>
      <c r="B22" s="21" t="n">
        <f aca="false">IF(J21&gt;0.005,B$2,999)</f>
        <v>999</v>
      </c>
      <c r="C22" s="22" t="n">
        <f aca="false">IF(L21&gt;0.005,C$2,999)</f>
        <v>3</v>
      </c>
      <c r="D22" s="21" t="n">
        <f aca="false">IF(N21&gt;0.005,D$2,999)</f>
        <v>999</v>
      </c>
      <c r="E22" s="21" t="n">
        <f aca="false">IF(P21&gt;0.005,E$2,999)</f>
        <v>999</v>
      </c>
      <c r="F22" s="21" t="n">
        <f aca="false">MIN(B22:E22)</f>
        <v>3</v>
      </c>
      <c r="G22" s="21" t="n">
        <f aca="false">IF(J21&gt;0.005,MIN(Inputs!$D$5,J21*(1+Inputs!$C$5/12)),0)+IF(L21&gt;0.005,MIN(Inputs!$D$6,L21*(1+Inputs!$C$6/12)),0)+IF(N21&gt;0.005,MIN(Inputs!$D$7,N21*(1+Inputs!$C$7/12)),0)+IF(P21&gt;0.005,MIN(Inputs!$D$8,P21*(1+Inputs!$C$8/12)),0)</f>
        <v>2800</v>
      </c>
      <c r="H22" s="21" t="n">
        <f aca="false">MAX(0,Inputs!$B$11-G22)</f>
        <v>3200</v>
      </c>
      <c r="I22" s="23" t="n">
        <f aca="false">IF(J21&lt;=0.005,0,MIN(J21*(1+Inputs!$C$5/12),MIN(Inputs!$D$5,J21*(1+Inputs!$C$5/12))+IF(B22=F22,H22,0)))</f>
        <v>0</v>
      </c>
      <c r="J22" s="23" t="n">
        <f aca="false">MAX(0,J21*(1+Inputs!$C$5/12)-I22)</f>
        <v>0</v>
      </c>
      <c r="K22" s="23" t="n">
        <f aca="false">IF(L21&lt;=0.005,0,MIN(L21*(1+Inputs!$C$6/12),MIN(Inputs!$D$6,L21*(1+Inputs!$C$6/12))+IF(C22=F22,H22,0)))</f>
        <v>6000</v>
      </c>
      <c r="L22" s="23" t="n">
        <f aca="false">MAX(0,L21*(1+Inputs!$C$6/12)-K22)</f>
        <v>44397.9767291578</v>
      </c>
      <c r="M22" s="23" t="n">
        <f aca="false">IF(N21&lt;=0.005,0,MIN(N21*(1+Inputs!$C$7/12),MIN(Inputs!$D$7,N21*(1+Inputs!$C$7/12))+IF(D22=F22,H22,0)))</f>
        <v>0</v>
      </c>
      <c r="N22" s="23" t="n">
        <f aca="false">MAX(0,N21*(1+Inputs!$C$7/12)-M22)</f>
        <v>0</v>
      </c>
      <c r="O22" s="23" t="n">
        <f aca="false">IF(P21&lt;=0.005,0,MIN(P21*(1+Inputs!$C$8/12),MIN(Inputs!$D$8,P21*(1+Inputs!$C$8/12))+IF(E22=F22,H22,0)))</f>
        <v>0</v>
      </c>
      <c r="P22" s="23" t="n">
        <f aca="false">MAX(0,P21*(1+Inputs!$C$8/12)-O22)</f>
        <v>0</v>
      </c>
      <c r="Q22" s="21"/>
      <c r="R22" s="23" t="n">
        <f aca="false">J22+L22+N22+P22</f>
        <v>44397.9767291578</v>
      </c>
      <c r="S22" s="23" t="n">
        <f aca="false">S21+IF(J21&gt;0.005,J21*Inputs!$C$5/12,0)+IF(L21&gt;0.005,L21*Inputs!$C$6/12,0)+IF(N21&gt;0.005,N21*Inputs!$C$7/12,0)+IF(P21&gt;0.005,P21*Inputs!$C$8/12,0)</f>
        <v>33486.9229518444</v>
      </c>
    </row>
    <row r="23" customFormat="false" ht="15" hidden="false" customHeight="true" outlineLevel="0" collapsed="false">
      <c r="A23" s="21" t="n">
        <f aca="false">A22+1</f>
        <v>21</v>
      </c>
      <c r="B23" s="21" t="n">
        <f aca="false">IF(J22&gt;0.005,B$2,999)</f>
        <v>999</v>
      </c>
      <c r="C23" s="22" t="n">
        <f aca="false">IF(L22&gt;0.005,C$2,999)</f>
        <v>3</v>
      </c>
      <c r="D23" s="21" t="n">
        <f aca="false">IF(N22&gt;0.005,D$2,999)</f>
        <v>999</v>
      </c>
      <c r="E23" s="21" t="n">
        <f aca="false">IF(P22&gt;0.005,E$2,999)</f>
        <v>999</v>
      </c>
      <c r="F23" s="21" t="n">
        <f aca="false">MIN(B23:E23)</f>
        <v>3</v>
      </c>
      <c r="G23" s="21" t="n">
        <f aca="false">IF(J22&gt;0.005,MIN(Inputs!$D$5,J22*(1+Inputs!$C$5/12)),0)+IF(L22&gt;0.005,MIN(Inputs!$D$6,L22*(1+Inputs!$C$6/12)),0)+IF(N22&gt;0.005,MIN(Inputs!$D$7,N22*(1+Inputs!$C$7/12)),0)+IF(P22&gt;0.005,MIN(Inputs!$D$8,P22*(1+Inputs!$C$8/12)),0)</f>
        <v>2800</v>
      </c>
      <c r="H23" s="21" t="n">
        <f aca="false">MAX(0,Inputs!$B$11-G23)</f>
        <v>3200</v>
      </c>
      <c r="I23" s="23" t="n">
        <f aca="false">IF(J22&lt;=0.005,0,MIN(J22*(1+Inputs!$C$5/12),MIN(Inputs!$D$5,J22*(1+Inputs!$C$5/12))+IF(B23=F23,H23,0)))</f>
        <v>0</v>
      </c>
      <c r="J23" s="23" t="n">
        <f aca="false">MAX(0,J22*(1+Inputs!$C$5/12)-I23)</f>
        <v>0</v>
      </c>
      <c r="K23" s="23" t="n">
        <f aca="false">IF(L22&lt;=0.005,0,MIN(L22*(1+Inputs!$C$6/12),MIN(Inputs!$D$6,L22*(1+Inputs!$C$6/12))+IF(C23=F23,H23,0)))</f>
        <v>6000</v>
      </c>
      <c r="L23" s="23" t="n">
        <f aca="false">MAX(0,L22*(1+Inputs!$C$6/12)-K23)</f>
        <v>38915.9531243313</v>
      </c>
      <c r="M23" s="23" t="n">
        <f aca="false">IF(N22&lt;=0.005,0,MIN(N22*(1+Inputs!$C$7/12),MIN(Inputs!$D$7,N22*(1+Inputs!$C$7/12))+IF(D23=F23,H23,0)))</f>
        <v>0</v>
      </c>
      <c r="N23" s="23" t="n">
        <f aca="false">MAX(0,N22*(1+Inputs!$C$7/12)-M23)</f>
        <v>0</v>
      </c>
      <c r="O23" s="23" t="n">
        <f aca="false">IF(P22&lt;=0.005,0,MIN(P22*(1+Inputs!$C$8/12),MIN(Inputs!$D$8,P22*(1+Inputs!$C$8/12))+IF(E23=F23,H23,0)))</f>
        <v>0</v>
      </c>
      <c r="P23" s="23" t="n">
        <f aca="false">MAX(0,P22*(1+Inputs!$C$8/12)-O23)</f>
        <v>0</v>
      </c>
      <c r="Q23" s="21"/>
      <c r="R23" s="23" t="n">
        <f aca="false">J23+L23+N23+P23</f>
        <v>38915.9531243313</v>
      </c>
      <c r="S23" s="23" t="n">
        <f aca="false">S22+IF(J22&gt;0.005,J22*Inputs!$C$5/12,0)+IF(L22&gt;0.005,L22*Inputs!$C$6/12,0)+IF(N22&gt;0.005,N22*Inputs!$C$7/12,0)+IF(P22&gt;0.005,P22*Inputs!$C$8/12,0)</f>
        <v>34004.8993470179</v>
      </c>
    </row>
    <row r="24" customFormat="false" ht="15" hidden="false" customHeight="true" outlineLevel="0" collapsed="false">
      <c r="A24" s="21" t="n">
        <f aca="false">A23+1</f>
        <v>22</v>
      </c>
      <c r="B24" s="21" t="n">
        <f aca="false">IF(J23&gt;0.005,B$2,999)</f>
        <v>999</v>
      </c>
      <c r="C24" s="22" t="n">
        <f aca="false">IF(L23&gt;0.005,C$2,999)</f>
        <v>3</v>
      </c>
      <c r="D24" s="21" t="n">
        <f aca="false">IF(N23&gt;0.005,D$2,999)</f>
        <v>999</v>
      </c>
      <c r="E24" s="21" t="n">
        <f aca="false">IF(P23&gt;0.005,E$2,999)</f>
        <v>999</v>
      </c>
      <c r="F24" s="21" t="n">
        <f aca="false">MIN(B24:E24)</f>
        <v>3</v>
      </c>
      <c r="G24" s="21" t="n">
        <f aca="false">IF(J23&gt;0.005,MIN(Inputs!$D$5,J23*(1+Inputs!$C$5/12)),0)+IF(L23&gt;0.005,MIN(Inputs!$D$6,L23*(1+Inputs!$C$6/12)),0)+IF(N23&gt;0.005,MIN(Inputs!$D$7,N23*(1+Inputs!$C$7/12)),0)+IF(P23&gt;0.005,MIN(Inputs!$D$8,P23*(1+Inputs!$C$8/12)),0)</f>
        <v>2800</v>
      </c>
      <c r="H24" s="21" t="n">
        <f aca="false">MAX(0,Inputs!$B$11-G24)</f>
        <v>3200</v>
      </c>
      <c r="I24" s="23" t="n">
        <f aca="false">IF(J23&lt;=0.005,0,MIN(J23*(1+Inputs!$C$5/12),MIN(Inputs!$D$5,J23*(1+Inputs!$C$5/12))+IF(B24=F24,H24,0)))</f>
        <v>0</v>
      </c>
      <c r="J24" s="23" t="n">
        <f aca="false">MAX(0,J23*(1+Inputs!$C$5/12)-I24)</f>
        <v>0</v>
      </c>
      <c r="K24" s="23" t="n">
        <f aca="false">IF(L23&lt;=0.005,0,MIN(L23*(1+Inputs!$C$6/12),MIN(Inputs!$D$6,L23*(1+Inputs!$C$6/12))+IF(C24=F24,H24,0)))</f>
        <v>6000</v>
      </c>
      <c r="L24" s="23" t="n">
        <f aca="false">MAX(0,L23*(1+Inputs!$C$6/12)-K24)</f>
        <v>33369.9725774485</v>
      </c>
      <c r="M24" s="23" t="n">
        <f aca="false">IF(N23&lt;=0.005,0,MIN(N23*(1+Inputs!$C$7/12),MIN(Inputs!$D$7,N23*(1+Inputs!$C$7/12))+IF(D24=F24,H24,0)))</f>
        <v>0</v>
      </c>
      <c r="N24" s="23" t="n">
        <f aca="false">MAX(0,N23*(1+Inputs!$C$7/12)-M24)</f>
        <v>0</v>
      </c>
      <c r="O24" s="23" t="n">
        <f aca="false">IF(P23&lt;=0.005,0,MIN(P23*(1+Inputs!$C$8/12),MIN(Inputs!$D$8,P23*(1+Inputs!$C$8/12))+IF(E24=F24,H24,0)))</f>
        <v>0</v>
      </c>
      <c r="P24" s="23" t="n">
        <f aca="false">MAX(0,P23*(1+Inputs!$C$8/12)-O24)</f>
        <v>0</v>
      </c>
      <c r="Q24" s="21"/>
      <c r="R24" s="23" t="n">
        <f aca="false">J24+L24+N24+P24</f>
        <v>33369.9725774485</v>
      </c>
      <c r="S24" s="23" t="n">
        <f aca="false">S23+IF(J23&gt;0.005,J23*Inputs!$C$5/12,0)+IF(L23&gt;0.005,L23*Inputs!$C$6/12,0)+IF(N23&gt;0.005,N23*Inputs!$C$7/12,0)+IF(P23&gt;0.005,P23*Inputs!$C$8/12,0)</f>
        <v>34458.9188001351</v>
      </c>
    </row>
    <row r="25" customFormat="false" ht="15" hidden="false" customHeight="true" outlineLevel="0" collapsed="false">
      <c r="A25" s="21" t="n">
        <f aca="false">A24+1</f>
        <v>23</v>
      </c>
      <c r="B25" s="21" t="n">
        <f aca="false">IF(J24&gt;0.005,B$2,999)</f>
        <v>999</v>
      </c>
      <c r="C25" s="22" t="n">
        <f aca="false">IF(L24&gt;0.005,C$2,999)</f>
        <v>3</v>
      </c>
      <c r="D25" s="21" t="n">
        <f aca="false">IF(N24&gt;0.005,D$2,999)</f>
        <v>999</v>
      </c>
      <c r="E25" s="21" t="n">
        <f aca="false">IF(P24&gt;0.005,E$2,999)</f>
        <v>999</v>
      </c>
      <c r="F25" s="21" t="n">
        <f aca="false">MIN(B25:E25)</f>
        <v>3</v>
      </c>
      <c r="G25" s="21" t="n">
        <f aca="false">IF(J24&gt;0.005,MIN(Inputs!$D$5,J24*(1+Inputs!$C$5/12)),0)+IF(L24&gt;0.005,MIN(Inputs!$D$6,L24*(1+Inputs!$C$6/12)),0)+IF(N24&gt;0.005,MIN(Inputs!$D$7,N24*(1+Inputs!$C$7/12)),0)+IF(P24&gt;0.005,MIN(Inputs!$D$8,P24*(1+Inputs!$C$8/12)),0)</f>
        <v>2800</v>
      </c>
      <c r="H25" s="21" t="n">
        <f aca="false">MAX(0,Inputs!$B$11-G25)</f>
        <v>3200</v>
      </c>
      <c r="I25" s="23" t="n">
        <f aca="false">IF(J24&lt;=0.005,0,MIN(J24*(1+Inputs!$C$5/12),MIN(Inputs!$D$5,J24*(1+Inputs!$C$5/12))+IF(B25=F25,H25,0)))</f>
        <v>0</v>
      </c>
      <c r="J25" s="23" t="n">
        <f aca="false">MAX(0,J24*(1+Inputs!$C$5/12)-I25)</f>
        <v>0</v>
      </c>
      <c r="K25" s="23" t="n">
        <f aca="false">IF(L24&lt;=0.005,0,MIN(L24*(1+Inputs!$C$6/12),MIN(Inputs!$D$6,L24*(1+Inputs!$C$6/12))+IF(C25=F25,H25,0)))</f>
        <v>6000</v>
      </c>
      <c r="L25" s="23" t="n">
        <f aca="false">MAX(0,L24*(1+Inputs!$C$6/12)-K25)</f>
        <v>27759.2889241854</v>
      </c>
      <c r="M25" s="23" t="n">
        <f aca="false">IF(N24&lt;=0.005,0,MIN(N24*(1+Inputs!$C$7/12),MIN(Inputs!$D$7,N24*(1+Inputs!$C$7/12))+IF(D25=F25,H25,0)))</f>
        <v>0</v>
      </c>
      <c r="N25" s="23" t="n">
        <f aca="false">MAX(0,N24*(1+Inputs!$C$7/12)-M25)</f>
        <v>0</v>
      </c>
      <c r="O25" s="23" t="n">
        <f aca="false">IF(P24&lt;=0.005,0,MIN(P24*(1+Inputs!$C$8/12),MIN(Inputs!$D$8,P24*(1+Inputs!$C$8/12))+IF(E25=F25,H25,0)))</f>
        <v>0</v>
      </c>
      <c r="P25" s="23" t="n">
        <f aca="false">MAX(0,P24*(1+Inputs!$C$8/12)-O25)</f>
        <v>0</v>
      </c>
      <c r="Q25" s="21"/>
      <c r="R25" s="23" t="n">
        <f aca="false">J25+L25+N25+P25</f>
        <v>27759.2889241854</v>
      </c>
      <c r="S25" s="23" t="n">
        <f aca="false">S24+IF(J24&gt;0.005,J24*Inputs!$C$5/12,0)+IF(L24&gt;0.005,L24*Inputs!$C$6/12,0)+IF(N24&gt;0.005,N24*Inputs!$C$7/12,0)+IF(P24&gt;0.005,P24*Inputs!$C$8/12,0)</f>
        <v>34848.235146872</v>
      </c>
    </row>
    <row r="26" customFormat="false" ht="15" hidden="false" customHeight="true" outlineLevel="0" collapsed="false">
      <c r="A26" s="21" t="n">
        <f aca="false">A25+1</f>
        <v>24</v>
      </c>
      <c r="B26" s="21" t="n">
        <f aca="false">IF(J25&gt;0.005,B$2,999)</f>
        <v>999</v>
      </c>
      <c r="C26" s="22" t="n">
        <f aca="false">IF(L25&gt;0.005,C$2,999)</f>
        <v>3</v>
      </c>
      <c r="D26" s="21" t="n">
        <f aca="false">IF(N25&gt;0.005,D$2,999)</f>
        <v>999</v>
      </c>
      <c r="E26" s="21" t="n">
        <f aca="false">IF(P25&gt;0.005,E$2,999)</f>
        <v>999</v>
      </c>
      <c r="F26" s="21" t="n">
        <f aca="false">MIN(B26:E26)</f>
        <v>3</v>
      </c>
      <c r="G26" s="21" t="n">
        <f aca="false">IF(J25&gt;0.005,MIN(Inputs!$D$5,J25*(1+Inputs!$C$5/12)),0)+IF(L25&gt;0.005,MIN(Inputs!$D$6,L25*(1+Inputs!$C$6/12)),0)+IF(N25&gt;0.005,MIN(Inputs!$D$7,N25*(1+Inputs!$C$7/12)),0)+IF(P25&gt;0.005,MIN(Inputs!$D$8,P25*(1+Inputs!$C$8/12)),0)</f>
        <v>2800</v>
      </c>
      <c r="H26" s="21" t="n">
        <f aca="false">MAX(0,Inputs!$B$11-G26)</f>
        <v>3200</v>
      </c>
      <c r="I26" s="23" t="n">
        <f aca="false">IF(J25&lt;=0.005,0,MIN(J25*(1+Inputs!$C$5/12),MIN(Inputs!$D$5,J25*(1+Inputs!$C$5/12))+IF(B26=F26,H26,0)))</f>
        <v>0</v>
      </c>
      <c r="J26" s="23" t="n">
        <f aca="false">MAX(0,J25*(1+Inputs!$C$5/12)-I26)</f>
        <v>0</v>
      </c>
      <c r="K26" s="23" t="n">
        <f aca="false">IF(L25&lt;=0.005,0,MIN(L25*(1+Inputs!$C$6/12),MIN(Inputs!$D$6,L25*(1+Inputs!$C$6/12))+IF(C26=F26,H26,0)))</f>
        <v>6000</v>
      </c>
      <c r="L26" s="23" t="n">
        <f aca="false">MAX(0,L25*(1+Inputs!$C$6/12)-K26)</f>
        <v>22083.1472949676</v>
      </c>
      <c r="M26" s="23" t="n">
        <f aca="false">IF(N25&lt;=0.005,0,MIN(N25*(1+Inputs!$C$7/12),MIN(Inputs!$D$7,N25*(1+Inputs!$C$7/12))+IF(D26=F26,H26,0)))</f>
        <v>0</v>
      </c>
      <c r="N26" s="23" t="n">
        <f aca="false">MAX(0,N25*(1+Inputs!$C$7/12)-M26)</f>
        <v>0</v>
      </c>
      <c r="O26" s="23" t="n">
        <f aca="false">IF(P25&lt;=0.005,0,MIN(P25*(1+Inputs!$C$8/12),MIN(Inputs!$D$8,P25*(1+Inputs!$C$8/12))+IF(E26=F26,H26,0)))</f>
        <v>0</v>
      </c>
      <c r="P26" s="23" t="n">
        <f aca="false">MAX(0,P25*(1+Inputs!$C$8/12)-O26)</f>
        <v>0</v>
      </c>
      <c r="Q26" s="21"/>
      <c r="R26" s="23" t="n">
        <f aca="false">J26+L26+N26+P26</f>
        <v>22083.1472949676</v>
      </c>
      <c r="S26" s="23" t="n">
        <f aca="false">S25+IF(J25&gt;0.005,J25*Inputs!$C$5/12,0)+IF(L25&gt;0.005,L25*Inputs!$C$6/12,0)+IF(N25&gt;0.005,N25*Inputs!$C$7/12,0)+IF(P25&gt;0.005,P25*Inputs!$C$8/12,0)</f>
        <v>35172.0935176541</v>
      </c>
    </row>
    <row r="27" customFormat="false" ht="15" hidden="false" customHeight="true" outlineLevel="0" collapsed="false">
      <c r="A27" s="21" t="n">
        <f aca="false">A26+1</f>
        <v>25</v>
      </c>
      <c r="B27" s="21" t="n">
        <f aca="false">IF(J26&gt;0.005,B$2,999)</f>
        <v>999</v>
      </c>
      <c r="C27" s="22" t="n">
        <f aca="false">IF(L26&gt;0.005,C$2,999)</f>
        <v>3</v>
      </c>
      <c r="D27" s="21" t="n">
        <f aca="false">IF(N26&gt;0.005,D$2,999)</f>
        <v>999</v>
      </c>
      <c r="E27" s="21" t="n">
        <f aca="false">IF(P26&gt;0.005,E$2,999)</f>
        <v>999</v>
      </c>
      <c r="F27" s="21" t="n">
        <f aca="false">MIN(B27:E27)</f>
        <v>3</v>
      </c>
      <c r="G27" s="21" t="n">
        <f aca="false">IF(J26&gt;0.005,MIN(Inputs!$D$5,J26*(1+Inputs!$C$5/12)),0)+IF(L26&gt;0.005,MIN(Inputs!$D$6,L26*(1+Inputs!$C$6/12)),0)+IF(N26&gt;0.005,MIN(Inputs!$D$7,N26*(1+Inputs!$C$7/12)),0)+IF(P26&gt;0.005,MIN(Inputs!$D$8,P26*(1+Inputs!$C$8/12)),0)</f>
        <v>2800</v>
      </c>
      <c r="H27" s="21" t="n">
        <f aca="false">MAX(0,Inputs!$B$11-G27)</f>
        <v>3200</v>
      </c>
      <c r="I27" s="23" t="n">
        <f aca="false">IF(J26&lt;=0.005,0,MIN(J26*(1+Inputs!$C$5/12),MIN(Inputs!$D$5,J26*(1+Inputs!$C$5/12))+IF(B27=F27,H27,0)))</f>
        <v>0</v>
      </c>
      <c r="J27" s="23" t="n">
        <f aca="false">MAX(0,J26*(1+Inputs!$C$5/12)-I27)</f>
        <v>0</v>
      </c>
      <c r="K27" s="23" t="n">
        <f aca="false">IF(L26&lt;=0.005,0,MIN(L26*(1+Inputs!$C$6/12),MIN(Inputs!$D$6,L26*(1+Inputs!$C$6/12))+IF(C27=F27,H27,0)))</f>
        <v>6000</v>
      </c>
      <c r="L27" s="23" t="n">
        <f aca="false">MAX(0,L26*(1+Inputs!$C$6/12)-K27)</f>
        <v>16340.7840134089</v>
      </c>
      <c r="M27" s="23" t="n">
        <f aca="false">IF(N26&lt;=0.005,0,MIN(N26*(1+Inputs!$C$7/12),MIN(Inputs!$D$7,N26*(1+Inputs!$C$7/12))+IF(D27=F27,H27,0)))</f>
        <v>0</v>
      </c>
      <c r="N27" s="23" t="n">
        <f aca="false">MAX(0,N26*(1+Inputs!$C$7/12)-M27)</f>
        <v>0</v>
      </c>
      <c r="O27" s="23" t="n">
        <f aca="false">IF(P26&lt;=0.005,0,MIN(P26*(1+Inputs!$C$8/12),MIN(Inputs!$D$8,P26*(1+Inputs!$C$8/12))+IF(E27=F27,H27,0)))</f>
        <v>0</v>
      </c>
      <c r="P27" s="23" t="n">
        <f aca="false">MAX(0,P26*(1+Inputs!$C$8/12)-O27)</f>
        <v>0</v>
      </c>
      <c r="Q27" s="21"/>
      <c r="R27" s="23" t="n">
        <f aca="false">J27+L27+N27+P27</f>
        <v>16340.7840134089</v>
      </c>
      <c r="S27" s="23" t="n">
        <f aca="false">S26+IF(J26&gt;0.005,J26*Inputs!$C$5/12,0)+IF(L26&gt;0.005,L26*Inputs!$C$6/12,0)+IF(N26&gt;0.005,N26*Inputs!$C$7/12,0)+IF(P26&gt;0.005,P26*Inputs!$C$8/12,0)</f>
        <v>35429.7302360954</v>
      </c>
    </row>
    <row r="28" customFormat="false" ht="15" hidden="false" customHeight="true" outlineLevel="0" collapsed="false">
      <c r="A28" s="21" t="n">
        <f aca="false">A27+1</f>
        <v>26</v>
      </c>
      <c r="B28" s="21" t="n">
        <f aca="false">IF(J27&gt;0.005,B$2,999)</f>
        <v>999</v>
      </c>
      <c r="C28" s="22" t="n">
        <f aca="false">IF(L27&gt;0.005,C$2,999)</f>
        <v>3</v>
      </c>
      <c r="D28" s="21" t="n">
        <f aca="false">IF(N27&gt;0.005,D$2,999)</f>
        <v>999</v>
      </c>
      <c r="E28" s="21" t="n">
        <f aca="false">IF(P27&gt;0.005,E$2,999)</f>
        <v>999</v>
      </c>
      <c r="F28" s="21" t="n">
        <f aca="false">MIN(B28:E28)</f>
        <v>3</v>
      </c>
      <c r="G28" s="21" t="n">
        <f aca="false">IF(J27&gt;0.005,MIN(Inputs!$D$5,J27*(1+Inputs!$C$5/12)),0)+IF(L27&gt;0.005,MIN(Inputs!$D$6,L27*(1+Inputs!$C$6/12)),0)+IF(N27&gt;0.005,MIN(Inputs!$D$7,N27*(1+Inputs!$C$7/12)),0)+IF(P27&gt;0.005,MIN(Inputs!$D$8,P27*(1+Inputs!$C$8/12)),0)</f>
        <v>2800</v>
      </c>
      <c r="H28" s="21" t="n">
        <f aca="false">MAX(0,Inputs!$B$11-G28)</f>
        <v>3200</v>
      </c>
      <c r="I28" s="23" t="n">
        <f aca="false">IF(J27&lt;=0.005,0,MIN(J27*(1+Inputs!$C$5/12),MIN(Inputs!$D$5,J27*(1+Inputs!$C$5/12))+IF(B28=F28,H28,0)))</f>
        <v>0</v>
      </c>
      <c r="J28" s="23" t="n">
        <f aca="false">MAX(0,J27*(1+Inputs!$C$5/12)-I28)</f>
        <v>0</v>
      </c>
      <c r="K28" s="23" t="n">
        <f aca="false">IF(L27&lt;=0.005,0,MIN(L27*(1+Inputs!$C$6/12),MIN(Inputs!$D$6,L27*(1+Inputs!$C$6/12))+IF(C28=F28,H28,0)))</f>
        <v>6000</v>
      </c>
      <c r="L28" s="23" t="n">
        <f aca="false">MAX(0,L27*(1+Inputs!$C$6/12)-K28)</f>
        <v>10531.4264935653</v>
      </c>
      <c r="M28" s="23" t="n">
        <f aca="false">IF(N27&lt;=0.005,0,MIN(N27*(1+Inputs!$C$7/12),MIN(Inputs!$D$7,N27*(1+Inputs!$C$7/12))+IF(D28=F28,H28,0)))</f>
        <v>0</v>
      </c>
      <c r="N28" s="23" t="n">
        <f aca="false">MAX(0,N27*(1+Inputs!$C$7/12)-M28)</f>
        <v>0</v>
      </c>
      <c r="O28" s="23" t="n">
        <f aca="false">IF(P27&lt;=0.005,0,MIN(P27*(1+Inputs!$C$8/12),MIN(Inputs!$D$8,P27*(1+Inputs!$C$8/12))+IF(E28=F28,H28,0)))</f>
        <v>0</v>
      </c>
      <c r="P28" s="23" t="n">
        <f aca="false">MAX(0,P27*(1+Inputs!$C$8/12)-O28)</f>
        <v>0</v>
      </c>
      <c r="Q28" s="21"/>
      <c r="R28" s="23" t="n">
        <f aca="false">J28+L28+N28+P28</f>
        <v>10531.4264935653</v>
      </c>
      <c r="S28" s="23" t="n">
        <f aca="false">S27+IF(J27&gt;0.005,J27*Inputs!$C$5/12,0)+IF(L27&gt;0.005,L27*Inputs!$C$6/12,0)+IF(N27&gt;0.005,N27*Inputs!$C$7/12,0)+IF(P27&gt;0.005,P27*Inputs!$C$8/12,0)</f>
        <v>35620.3727162519</v>
      </c>
    </row>
    <row r="29" customFormat="false" ht="15" hidden="false" customHeight="true" outlineLevel="0" collapsed="false">
      <c r="A29" s="21" t="n">
        <f aca="false">A28+1</f>
        <v>27</v>
      </c>
      <c r="B29" s="21" t="n">
        <f aca="false">IF(J28&gt;0.005,B$2,999)</f>
        <v>999</v>
      </c>
      <c r="C29" s="22" t="n">
        <f aca="false">IF(L28&gt;0.005,C$2,999)</f>
        <v>3</v>
      </c>
      <c r="D29" s="21" t="n">
        <f aca="false">IF(N28&gt;0.005,D$2,999)</f>
        <v>999</v>
      </c>
      <c r="E29" s="21" t="n">
        <f aca="false">IF(P28&gt;0.005,E$2,999)</f>
        <v>999</v>
      </c>
      <c r="F29" s="21" t="n">
        <f aca="false">MIN(B29:E29)</f>
        <v>3</v>
      </c>
      <c r="G29" s="21" t="n">
        <f aca="false">IF(J28&gt;0.005,MIN(Inputs!$D$5,J28*(1+Inputs!$C$5/12)),0)+IF(L28&gt;0.005,MIN(Inputs!$D$6,L28*(1+Inputs!$C$6/12)),0)+IF(N28&gt;0.005,MIN(Inputs!$D$7,N28*(1+Inputs!$C$7/12)),0)+IF(P28&gt;0.005,MIN(Inputs!$D$8,P28*(1+Inputs!$C$8/12)),0)</f>
        <v>2800</v>
      </c>
      <c r="H29" s="21" t="n">
        <f aca="false">MAX(0,Inputs!$B$11-G29)</f>
        <v>3200</v>
      </c>
      <c r="I29" s="23" t="n">
        <f aca="false">IF(J28&lt;=0.005,0,MIN(J28*(1+Inputs!$C$5/12),MIN(Inputs!$D$5,J28*(1+Inputs!$C$5/12))+IF(B29=F29,H29,0)))</f>
        <v>0</v>
      </c>
      <c r="J29" s="23" t="n">
        <f aca="false">MAX(0,J28*(1+Inputs!$C$5/12)-I29)</f>
        <v>0</v>
      </c>
      <c r="K29" s="23" t="n">
        <f aca="false">IF(L28&lt;=0.005,0,MIN(L28*(1+Inputs!$C$6/12),MIN(Inputs!$D$6,L28*(1+Inputs!$C$6/12))+IF(C29=F29,H29,0)))</f>
        <v>6000</v>
      </c>
      <c r="L29" s="23" t="n">
        <f aca="false">MAX(0,L28*(1+Inputs!$C$6/12)-K29)</f>
        <v>4654.29313599026</v>
      </c>
      <c r="M29" s="23" t="n">
        <f aca="false">IF(N28&lt;=0.005,0,MIN(N28*(1+Inputs!$C$7/12),MIN(Inputs!$D$7,N28*(1+Inputs!$C$7/12))+IF(D29=F29,H29,0)))</f>
        <v>0</v>
      </c>
      <c r="N29" s="23" t="n">
        <f aca="false">MAX(0,N28*(1+Inputs!$C$7/12)-M29)</f>
        <v>0</v>
      </c>
      <c r="O29" s="23" t="n">
        <f aca="false">IF(P28&lt;=0.005,0,MIN(P28*(1+Inputs!$C$8/12),MIN(Inputs!$D$8,P28*(1+Inputs!$C$8/12))+IF(E29=F29,H29,0)))</f>
        <v>0</v>
      </c>
      <c r="P29" s="23" t="n">
        <f aca="false">MAX(0,P28*(1+Inputs!$C$8/12)-O29)</f>
        <v>0</v>
      </c>
      <c r="Q29" s="21"/>
      <c r="R29" s="23" t="n">
        <f aca="false">J29+L29+N29+P29</f>
        <v>4654.29313599026</v>
      </c>
      <c r="S29" s="23" t="n">
        <f aca="false">S28+IF(J28&gt;0.005,J28*Inputs!$C$5/12,0)+IF(L28&gt;0.005,L28*Inputs!$C$6/12,0)+IF(N28&gt;0.005,N28*Inputs!$C$7/12,0)+IF(P28&gt;0.005,P28*Inputs!$C$8/12,0)</f>
        <v>35743.2393586768</v>
      </c>
    </row>
    <row r="30" customFormat="false" ht="15" hidden="false" customHeight="true" outlineLevel="0" collapsed="false">
      <c r="A30" s="21" t="n">
        <f aca="false">A29+1</f>
        <v>28</v>
      </c>
      <c r="B30" s="21" t="n">
        <f aca="false">IF(J29&gt;0.005,B$2,999)</f>
        <v>999</v>
      </c>
      <c r="C30" s="22" t="n">
        <f aca="false">IF(L29&gt;0.005,C$2,999)</f>
        <v>3</v>
      </c>
      <c r="D30" s="21" t="n">
        <f aca="false">IF(N29&gt;0.005,D$2,999)</f>
        <v>999</v>
      </c>
      <c r="E30" s="21" t="n">
        <f aca="false">IF(P29&gt;0.005,E$2,999)</f>
        <v>999</v>
      </c>
      <c r="F30" s="21" t="n">
        <f aca="false">MIN(B30:E30)</f>
        <v>3</v>
      </c>
      <c r="G30" s="21" t="n">
        <f aca="false">IF(J29&gt;0.005,MIN(Inputs!$D$5,J29*(1+Inputs!$C$5/12)),0)+IF(L29&gt;0.005,MIN(Inputs!$D$6,L29*(1+Inputs!$C$6/12)),0)+IF(N29&gt;0.005,MIN(Inputs!$D$7,N29*(1+Inputs!$C$7/12)),0)+IF(P29&gt;0.005,MIN(Inputs!$D$8,P29*(1+Inputs!$C$8/12)),0)</f>
        <v>2800</v>
      </c>
      <c r="H30" s="21" t="n">
        <f aca="false">MAX(0,Inputs!$B$11-G30)</f>
        <v>3200</v>
      </c>
      <c r="I30" s="23" t="n">
        <f aca="false">IF(J29&lt;=0.005,0,MIN(J29*(1+Inputs!$C$5/12),MIN(Inputs!$D$5,J29*(1+Inputs!$C$5/12))+IF(B30=F30,H30,0)))</f>
        <v>0</v>
      </c>
      <c r="J30" s="23" t="n">
        <f aca="false">MAX(0,J29*(1+Inputs!$C$5/12)-I30)</f>
        <v>0</v>
      </c>
      <c r="K30" s="23" t="n">
        <f aca="false">IF(L29&lt;=0.005,0,MIN(L29*(1+Inputs!$C$6/12),MIN(Inputs!$D$6,L29*(1+Inputs!$C$6/12))+IF(C30=F30,H30,0)))</f>
        <v>4708.59322257681</v>
      </c>
      <c r="L30" s="23" t="n">
        <f aca="false">MAX(0,L29*(1+Inputs!$C$6/12)-K30)</f>
        <v>0</v>
      </c>
      <c r="M30" s="23" t="n">
        <f aca="false">IF(N29&lt;=0.005,0,MIN(N29*(1+Inputs!$C$7/12),MIN(Inputs!$D$7,N29*(1+Inputs!$C$7/12))+IF(D30=F30,H30,0)))</f>
        <v>0</v>
      </c>
      <c r="N30" s="23" t="n">
        <f aca="false">MAX(0,N29*(1+Inputs!$C$7/12)-M30)</f>
        <v>0</v>
      </c>
      <c r="O30" s="23" t="n">
        <f aca="false">IF(P29&lt;=0.005,0,MIN(P29*(1+Inputs!$C$8/12),MIN(Inputs!$D$8,P29*(1+Inputs!$C$8/12))+IF(E30=F30,H30,0)))</f>
        <v>0</v>
      </c>
      <c r="P30" s="23" t="n">
        <f aca="false">MAX(0,P29*(1+Inputs!$C$8/12)-O30)</f>
        <v>0</v>
      </c>
      <c r="Q30" s="21"/>
      <c r="R30" s="23" t="n">
        <f aca="false">J30+L30+N30+P30</f>
        <v>0</v>
      </c>
      <c r="S30" s="23" t="n">
        <f aca="false">S29+IF(J29&gt;0.005,J29*Inputs!$C$5/12,0)+IF(L29&gt;0.005,L29*Inputs!$C$6/12,0)+IF(N29&gt;0.005,N29*Inputs!$C$7/12,0)+IF(P29&gt;0.005,P29*Inputs!$C$8/12,0)</f>
        <v>35797.5394452634</v>
      </c>
    </row>
    <row r="31" customFormat="false" ht="15" hidden="false" customHeight="true" outlineLevel="0" collapsed="false">
      <c r="A31" s="21" t="n">
        <f aca="false">A30+1</f>
        <v>29</v>
      </c>
      <c r="B31" s="21" t="n">
        <f aca="false">IF(J30&gt;0.005,B$2,999)</f>
        <v>999</v>
      </c>
      <c r="C31" s="21" t="n">
        <f aca="false">IF(L30&gt;0.005,C$2,999)</f>
        <v>999</v>
      </c>
      <c r="D31" s="21" t="n">
        <f aca="false">IF(N30&gt;0.005,D$2,999)</f>
        <v>999</v>
      </c>
      <c r="E31" s="21" t="n">
        <f aca="false">IF(P30&gt;0.005,E$2,999)</f>
        <v>999</v>
      </c>
      <c r="F31" s="21" t="n">
        <f aca="false">MIN(B31:E31)</f>
        <v>999</v>
      </c>
      <c r="G31" s="21" t="n">
        <f aca="false">IF(J30&gt;0.005,MIN(Inputs!$D$5,J30*(1+Inputs!$C$5/12)),0)+IF(L30&gt;0.005,MIN(Inputs!$D$6,L30*(1+Inputs!$C$6/12)),0)+IF(N30&gt;0.005,MIN(Inputs!$D$7,N30*(1+Inputs!$C$7/12)),0)+IF(P30&gt;0.005,MIN(Inputs!$D$8,P30*(1+Inputs!$C$8/12)),0)</f>
        <v>0</v>
      </c>
      <c r="H31" s="21" t="n">
        <f aca="false">MAX(0,Inputs!$B$11-G31)</f>
        <v>6000</v>
      </c>
      <c r="I31" s="23" t="n">
        <f aca="false">IF(J30&lt;=0.005,0,MIN(J30*(1+Inputs!$C$5/12),MIN(Inputs!$D$5,J30*(1+Inputs!$C$5/12))+IF(B31=F31,H31,0)))</f>
        <v>0</v>
      </c>
      <c r="J31" s="23" t="n">
        <f aca="false">MAX(0,J30*(1+Inputs!$C$5/12)-I31)</f>
        <v>0</v>
      </c>
      <c r="K31" s="23" t="n">
        <f aca="false">IF(L30&lt;=0.005,0,MIN(L30*(1+Inputs!$C$6/12),MIN(Inputs!$D$6,L30*(1+Inputs!$C$6/12))+IF(C31=F31,H31,0)))</f>
        <v>0</v>
      </c>
      <c r="L31" s="23" t="n">
        <f aca="false">MAX(0,L30*(1+Inputs!$C$6/12)-K31)</f>
        <v>0</v>
      </c>
      <c r="M31" s="23" t="n">
        <f aca="false">IF(N30&lt;=0.005,0,MIN(N30*(1+Inputs!$C$7/12),MIN(Inputs!$D$7,N30*(1+Inputs!$C$7/12))+IF(D31=F31,H31,0)))</f>
        <v>0</v>
      </c>
      <c r="N31" s="23" t="n">
        <f aca="false">MAX(0,N30*(1+Inputs!$C$7/12)-M31)</f>
        <v>0</v>
      </c>
      <c r="O31" s="23" t="n">
        <f aca="false">IF(P30&lt;=0.005,0,MIN(P30*(1+Inputs!$C$8/12),MIN(Inputs!$D$8,P30*(1+Inputs!$C$8/12))+IF(E31=F31,H31,0)))</f>
        <v>0</v>
      </c>
      <c r="P31" s="23" t="n">
        <f aca="false">MAX(0,P30*(1+Inputs!$C$8/12)-O31)</f>
        <v>0</v>
      </c>
      <c r="Q31" s="21"/>
      <c r="R31" s="23" t="n">
        <f aca="false">J31+L31+N31+P31</f>
        <v>0</v>
      </c>
      <c r="S31" s="23" t="n">
        <f aca="false">S30+IF(J30&gt;0.005,J30*Inputs!$C$5/12,0)+IF(L30&gt;0.005,L30*Inputs!$C$6/12,0)+IF(N30&gt;0.005,N30*Inputs!$C$7/12,0)+IF(P30&gt;0.005,P30*Inputs!$C$8/12,0)</f>
        <v>35797.5394452634</v>
      </c>
    </row>
    <row r="32" customFormat="false" ht="15" hidden="false" customHeight="true" outlineLevel="0" collapsed="false">
      <c r="A32" s="21" t="n">
        <f aca="false">A31+1</f>
        <v>30</v>
      </c>
      <c r="B32" s="21" t="n">
        <f aca="false">IF(J31&gt;0.005,B$2,999)</f>
        <v>999</v>
      </c>
      <c r="C32" s="21" t="n">
        <f aca="false">IF(L31&gt;0.005,C$2,999)</f>
        <v>999</v>
      </c>
      <c r="D32" s="21" t="n">
        <f aca="false">IF(N31&gt;0.005,D$2,999)</f>
        <v>999</v>
      </c>
      <c r="E32" s="21" t="n">
        <f aca="false">IF(P31&gt;0.005,E$2,999)</f>
        <v>999</v>
      </c>
      <c r="F32" s="21" t="n">
        <f aca="false">MIN(B32:E32)</f>
        <v>999</v>
      </c>
      <c r="G32" s="21" t="n">
        <f aca="false">IF(J31&gt;0.005,MIN(Inputs!$D$5,J31*(1+Inputs!$C$5/12)),0)+IF(L31&gt;0.005,MIN(Inputs!$D$6,L31*(1+Inputs!$C$6/12)),0)+IF(N31&gt;0.005,MIN(Inputs!$D$7,N31*(1+Inputs!$C$7/12)),0)+IF(P31&gt;0.005,MIN(Inputs!$D$8,P31*(1+Inputs!$C$8/12)),0)</f>
        <v>0</v>
      </c>
      <c r="H32" s="21" t="n">
        <f aca="false">MAX(0,Inputs!$B$11-G32)</f>
        <v>6000</v>
      </c>
      <c r="I32" s="23" t="n">
        <f aca="false">IF(J31&lt;=0.005,0,MIN(J31*(1+Inputs!$C$5/12),MIN(Inputs!$D$5,J31*(1+Inputs!$C$5/12))+IF(B32=F32,H32,0)))</f>
        <v>0</v>
      </c>
      <c r="J32" s="23" t="n">
        <f aca="false">MAX(0,J31*(1+Inputs!$C$5/12)-I32)</f>
        <v>0</v>
      </c>
      <c r="K32" s="23" t="n">
        <f aca="false">IF(L31&lt;=0.005,0,MIN(L31*(1+Inputs!$C$6/12),MIN(Inputs!$D$6,L31*(1+Inputs!$C$6/12))+IF(C32=F32,H32,0)))</f>
        <v>0</v>
      </c>
      <c r="L32" s="23" t="n">
        <f aca="false">MAX(0,L31*(1+Inputs!$C$6/12)-K32)</f>
        <v>0</v>
      </c>
      <c r="M32" s="23" t="n">
        <f aca="false">IF(N31&lt;=0.005,0,MIN(N31*(1+Inputs!$C$7/12),MIN(Inputs!$D$7,N31*(1+Inputs!$C$7/12))+IF(D32=F32,H32,0)))</f>
        <v>0</v>
      </c>
      <c r="N32" s="23" t="n">
        <f aca="false">MAX(0,N31*(1+Inputs!$C$7/12)-M32)</f>
        <v>0</v>
      </c>
      <c r="O32" s="23" t="n">
        <f aca="false">IF(P31&lt;=0.005,0,MIN(P31*(1+Inputs!$C$8/12),MIN(Inputs!$D$8,P31*(1+Inputs!$C$8/12))+IF(E32=F32,H32,0)))</f>
        <v>0</v>
      </c>
      <c r="P32" s="23" t="n">
        <f aca="false">MAX(0,P31*(1+Inputs!$C$8/12)-O32)</f>
        <v>0</v>
      </c>
      <c r="Q32" s="21"/>
      <c r="R32" s="23" t="n">
        <f aca="false">J32+L32+N32+P32</f>
        <v>0</v>
      </c>
      <c r="S32" s="23" t="n">
        <f aca="false">S31+IF(J31&gt;0.005,J31*Inputs!$C$5/12,0)+IF(L31&gt;0.005,L31*Inputs!$C$6/12,0)+IF(N31&gt;0.005,N31*Inputs!$C$7/12,0)+IF(P31&gt;0.005,P31*Inputs!$C$8/12,0)</f>
        <v>35797.5394452634</v>
      </c>
    </row>
    <row r="33" customFormat="false" ht="15" hidden="false" customHeight="true" outlineLevel="0" collapsed="false">
      <c r="A33" s="21" t="n">
        <f aca="false">A32+1</f>
        <v>31</v>
      </c>
      <c r="B33" s="21" t="n">
        <f aca="false">IF(J32&gt;0.005,B$2,999)</f>
        <v>999</v>
      </c>
      <c r="C33" s="21" t="n">
        <f aca="false">IF(L32&gt;0.005,C$2,999)</f>
        <v>999</v>
      </c>
      <c r="D33" s="21" t="n">
        <f aca="false">IF(N32&gt;0.005,D$2,999)</f>
        <v>999</v>
      </c>
      <c r="E33" s="21" t="n">
        <f aca="false">IF(P32&gt;0.005,E$2,999)</f>
        <v>999</v>
      </c>
      <c r="F33" s="21" t="n">
        <f aca="false">MIN(B33:E33)</f>
        <v>999</v>
      </c>
      <c r="G33" s="21" t="n">
        <f aca="false">IF(J32&gt;0.005,MIN(Inputs!$D$5,J32*(1+Inputs!$C$5/12)),0)+IF(L32&gt;0.005,MIN(Inputs!$D$6,L32*(1+Inputs!$C$6/12)),0)+IF(N32&gt;0.005,MIN(Inputs!$D$7,N32*(1+Inputs!$C$7/12)),0)+IF(P32&gt;0.005,MIN(Inputs!$D$8,P32*(1+Inputs!$C$8/12)),0)</f>
        <v>0</v>
      </c>
      <c r="H33" s="21" t="n">
        <f aca="false">MAX(0,Inputs!$B$11-G33)</f>
        <v>6000</v>
      </c>
      <c r="I33" s="23" t="n">
        <f aca="false">IF(J32&lt;=0.005,0,MIN(J32*(1+Inputs!$C$5/12),MIN(Inputs!$D$5,J32*(1+Inputs!$C$5/12))+IF(B33=F33,H33,0)))</f>
        <v>0</v>
      </c>
      <c r="J33" s="23" t="n">
        <f aca="false">MAX(0,J32*(1+Inputs!$C$5/12)-I33)</f>
        <v>0</v>
      </c>
      <c r="K33" s="23" t="n">
        <f aca="false">IF(L32&lt;=0.005,0,MIN(L32*(1+Inputs!$C$6/12),MIN(Inputs!$D$6,L32*(1+Inputs!$C$6/12))+IF(C33=F33,H33,0)))</f>
        <v>0</v>
      </c>
      <c r="L33" s="23" t="n">
        <f aca="false">MAX(0,L32*(1+Inputs!$C$6/12)-K33)</f>
        <v>0</v>
      </c>
      <c r="M33" s="23" t="n">
        <f aca="false">IF(N32&lt;=0.005,0,MIN(N32*(1+Inputs!$C$7/12),MIN(Inputs!$D$7,N32*(1+Inputs!$C$7/12))+IF(D33=F33,H33,0)))</f>
        <v>0</v>
      </c>
      <c r="N33" s="23" t="n">
        <f aca="false">MAX(0,N32*(1+Inputs!$C$7/12)-M33)</f>
        <v>0</v>
      </c>
      <c r="O33" s="23" t="n">
        <f aca="false">IF(P32&lt;=0.005,0,MIN(P32*(1+Inputs!$C$8/12),MIN(Inputs!$D$8,P32*(1+Inputs!$C$8/12))+IF(E33=F33,H33,0)))</f>
        <v>0</v>
      </c>
      <c r="P33" s="23" t="n">
        <f aca="false">MAX(0,P32*(1+Inputs!$C$8/12)-O33)</f>
        <v>0</v>
      </c>
      <c r="Q33" s="21"/>
      <c r="R33" s="23" t="n">
        <f aca="false">J33+L33+N33+P33</f>
        <v>0</v>
      </c>
      <c r="S33" s="23" t="n">
        <f aca="false">S32+IF(J32&gt;0.005,J32*Inputs!$C$5/12,0)+IF(L32&gt;0.005,L32*Inputs!$C$6/12,0)+IF(N32&gt;0.005,N32*Inputs!$C$7/12,0)+IF(P32&gt;0.005,P32*Inputs!$C$8/12,0)</f>
        <v>35797.5394452634</v>
      </c>
    </row>
    <row r="34" customFormat="false" ht="15" hidden="false" customHeight="true" outlineLevel="0" collapsed="false">
      <c r="A34" s="21" t="n">
        <f aca="false">A33+1</f>
        <v>32</v>
      </c>
      <c r="B34" s="21" t="n">
        <f aca="false">IF(J33&gt;0.005,B$2,999)</f>
        <v>999</v>
      </c>
      <c r="C34" s="21" t="n">
        <f aca="false">IF(L33&gt;0.005,C$2,999)</f>
        <v>999</v>
      </c>
      <c r="D34" s="21" t="n">
        <f aca="false">IF(N33&gt;0.005,D$2,999)</f>
        <v>999</v>
      </c>
      <c r="E34" s="21" t="n">
        <f aca="false">IF(P33&gt;0.005,E$2,999)</f>
        <v>999</v>
      </c>
      <c r="F34" s="21" t="n">
        <f aca="false">MIN(B34:E34)</f>
        <v>999</v>
      </c>
      <c r="G34" s="21" t="n">
        <f aca="false">IF(J33&gt;0.005,MIN(Inputs!$D$5,J33*(1+Inputs!$C$5/12)),0)+IF(L33&gt;0.005,MIN(Inputs!$D$6,L33*(1+Inputs!$C$6/12)),0)+IF(N33&gt;0.005,MIN(Inputs!$D$7,N33*(1+Inputs!$C$7/12)),0)+IF(P33&gt;0.005,MIN(Inputs!$D$8,P33*(1+Inputs!$C$8/12)),0)</f>
        <v>0</v>
      </c>
      <c r="H34" s="21" t="n">
        <f aca="false">MAX(0,Inputs!$B$11-G34)</f>
        <v>6000</v>
      </c>
      <c r="I34" s="23" t="n">
        <f aca="false">IF(J33&lt;=0.005,0,MIN(J33*(1+Inputs!$C$5/12),MIN(Inputs!$D$5,J33*(1+Inputs!$C$5/12))+IF(B34=F34,H34,0)))</f>
        <v>0</v>
      </c>
      <c r="J34" s="23" t="n">
        <f aca="false">MAX(0,J33*(1+Inputs!$C$5/12)-I34)</f>
        <v>0</v>
      </c>
      <c r="K34" s="23" t="n">
        <f aca="false">IF(L33&lt;=0.005,0,MIN(L33*(1+Inputs!$C$6/12),MIN(Inputs!$D$6,L33*(1+Inputs!$C$6/12))+IF(C34=F34,H34,0)))</f>
        <v>0</v>
      </c>
      <c r="L34" s="23" t="n">
        <f aca="false">MAX(0,L33*(1+Inputs!$C$6/12)-K34)</f>
        <v>0</v>
      </c>
      <c r="M34" s="23" t="n">
        <f aca="false">IF(N33&lt;=0.005,0,MIN(N33*(1+Inputs!$C$7/12),MIN(Inputs!$D$7,N33*(1+Inputs!$C$7/12))+IF(D34=F34,H34,0)))</f>
        <v>0</v>
      </c>
      <c r="N34" s="23" t="n">
        <f aca="false">MAX(0,N33*(1+Inputs!$C$7/12)-M34)</f>
        <v>0</v>
      </c>
      <c r="O34" s="23" t="n">
        <f aca="false">IF(P33&lt;=0.005,0,MIN(P33*(1+Inputs!$C$8/12),MIN(Inputs!$D$8,P33*(1+Inputs!$C$8/12))+IF(E34=F34,H34,0)))</f>
        <v>0</v>
      </c>
      <c r="P34" s="23" t="n">
        <f aca="false">MAX(0,P33*(1+Inputs!$C$8/12)-O34)</f>
        <v>0</v>
      </c>
      <c r="Q34" s="21"/>
      <c r="R34" s="23" t="n">
        <f aca="false">J34+L34+N34+P34</f>
        <v>0</v>
      </c>
      <c r="S34" s="23" t="n">
        <f aca="false">S33+IF(J33&gt;0.005,J33*Inputs!$C$5/12,0)+IF(L33&gt;0.005,L33*Inputs!$C$6/12,0)+IF(N33&gt;0.005,N33*Inputs!$C$7/12,0)+IF(P33&gt;0.005,P33*Inputs!$C$8/12,0)</f>
        <v>35797.5394452634</v>
      </c>
    </row>
    <row r="35" customFormat="false" ht="15" hidden="false" customHeight="true" outlineLevel="0" collapsed="false">
      <c r="A35" s="21" t="n">
        <f aca="false">A34+1</f>
        <v>33</v>
      </c>
      <c r="B35" s="21" t="n">
        <f aca="false">IF(J34&gt;0.005,B$2,999)</f>
        <v>999</v>
      </c>
      <c r="C35" s="21" t="n">
        <f aca="false">IF(L34&gt;0.005,C$2,999)</f>
        <v>999</v>
      </c>
      <c r="D35" s="21" t="n">
        <f aca="false">IF(N34&gt;0.005,D$2,999)</f>
        <v>999</v>
      </c>
      <c r="E35" s="21" t="n">
        <f aca="false">IF(P34&gt;0.005,E$2,999)</f>
        <v>999</v>
      </c>
      <c r="F35" s="21" t="n">
        <f aca="false">MIN(B35:E35)</f>
        <v>999</v>
      </c>
      <c r="G35" s="21" t="n">
        <f aca="false">IF(J34&gt;0.005,MIN(Inputs!$D$5,J34*(1+Inputs!$C$5/12)),0)+IF(L34&gt;0.005,MIN(Inputs!$D$6,L34*(1+Inputs!$C$6/12)),0)+IF(N34&gt;0.005,MIN(Inputs!$D$7,N34*(1+Inputs!$C$7/12)),0)+IF(P34&gt;0.005,MIN(Inputs!$D$8,P34*(1+Inputs!$C$8/12)),0)</f>
        <v>0</v>
      </c>
      <c r="H35" s="21" t="n">
        <f aca="false">MAX(0,Inputs!$B$11-G35)</f>
        <v>6000</v>
      </c>
      <c r="I35" s="23" t="n">
        <f aca="false">IF(J34&lt;=0.005,0,MIN(J34*(1+Inputs!$C$5/12),MIN(Inputs!$D$5,J34*(1+Inputs!$C$5/12))+IF(B35=F35,H35,0)))</f>
        <v>0</v>
      </c>
      <c r="J35" s="23" t="n">
        <f aca="false">MAX(0,J34*(1+Inputs!$C$5/12)-I35)</f>
        <v>0</v>
      </c>
      <c r="K35" s="23" t="n">
        <f aca="false">IF(L34&lt;=0.005,0,MIN(L34*(1+Inputs!$C$6/12),MIN(Inputs!$D$6,L34*(1+Inputs!$C$6/12))+IF(C35=F35,H35,0)))</f>
        <v>0</v>
      </c>
      <c r="L35" s="23" t="n">
        <f aca="false">MAX(0,L34*(1+Inputs!$C$6/12)-K35)</f>
        <v>0</v>
      </c>
      <c r="M35" s="23" t="n">
        <f aca="false">IF(N34&lt;=0.005,0,MIN(N34*(1+Inputs!$C$7/12),MIN(Inputs!$D$7,N34*(1+Inputs!$C$7/12))+IF(D35=F35,H35,0)))</f>
        <v>0</v>
      </c>
      <c r="N35" s="23" t="n">
        <f aca="false">MAX(0,N34*(1+Inputs!$C$7/12)-M35)</f>
        <v>0</v>
      </c>
      <c r="O35" s="23" t="n">
        <f aca="false">IF(P34&lt;=0.005,0,MIN(P34*(1+Inputs!$C$8/12),MIN(Inputs!$D$8,P34*(1+Inputs!$C$8/12))+IF(E35=F35,H35,0)))</f>
        <v>0</v>
      </c>
      <c r="P35" s="23" t="n">
        <f aca="false">MAX(0,P34*(1+Inputs!$C$8/12)-O35)</f>
        <v>0</v>
      </c>
      <c r="Q35" s="21"/>
      <c r="R35" s="23" t="n">
        <f aca="false">J35+L35+N35+P35</f>
        <v>0</v>
      </c>
      <c r="S35" s="23" t="n">
        <f aca="false">S34+IF(J34&gt;0.005,J34*Inputs!$C$5/12,0)+IF(L34&gt;0.005,L34*Inputs!$C$6/12,0)+IF(N34&gt;0.005,N34*Inputs!$C$7/12,0)+IF(P34&gt;0.005,P34*Inputs!$C$8/12,0)</f>
        <v>35797.5394452634</v>
      </c>
    </row>
    <row r="36" customFormat="false" ht="15" hidden="false" customHeight="true" outlineLevel="0" collapsed="false">
      <c r="A36" s="21" t="n">
        <f aca="false">A35+1</f>
        <v>34</v>
      </c>
      <c r="B36" s="21" t="n">
        <f aca="false">IF(J35&gt;0.005,B$2,999)</f>
        <v>999</v>
      </c>
      <c r="C36" s="21" t="n">
        <f aca="false">IF(L35&gt;0.005,C$2,999)</f>
        <v>999</v>
      </c>
      <c r="D36" s="21" t="n">
        <f aca="false">IF(N35&gt;0.005,D$2,999)</f>
        <v>999</v>
      </c>
      <c r="E36" s="21" t="n">
        <f aca="false">IF(P35&gt;0.005,E$2,999)</f>
        <v>999</v>
      </c>
      <c r="F36" s="21" t="n">
        <f aca="false">MIN(B36:E36)</f>
        <v>999</v>
      </c>
      <c r="G36" s="21" t="n">
        <f aca="false">IF(J35&gt;0.005,MIN(Inputs!$D$5,J35*(1+Inputs!$C$5/12)),0)+IF(L35&gt;0.005,MIN(Inputs!$D$6,L35*(1+Inputs!$C$6/12)),0)+IF(N35&gt;0.005,MIN(Inputs!$D$7,N35*(1+Inputs!$C$7/12)),0)+IF(P35&gt;0.005,MIN(Inputs!$D$8,P35*(1+Inputs!$C$8/12)),0)</f>
        <v>0</v>
      </c>
      <c r="H36" s="21" t="n">
        <f aca="false">MAX(0,Inputs!$B$11-G36)</f>
        <v>6000</v>
      </c>
      <c r="I36" s="23" t="n">
        <f aca="false">IF(J35&lt;=0.005,0,MIN(J35*(1+Inputs!$C$5/12),MIN(Inputs!$D$5,J35*(1+Inputs!$C$5/12))+IF(B36=F36,H36,0)))</f>
        <v>0</v>
      </c>
      <c r="J36" s="23" t="n">
        <f aca="false">MAX(0,J35*(1+Inputs!$C$5/12)-I36)</f>
        <v>0</v>
      </c>
      <c r="K36" s="23" t="n">
        <f aca="false">IF(L35&lt;=0.005,0,MIN(L35*(1+Inputs!$C$6/12),MIN(Inputs!$D$6,L35*(1+Inputs!$C$6/12))+IF(C36=F36,H36,0)))</f>
        <v>0</v>
      </c>
      <c r="L36" s="23" t="n">
        <f aca="false">MAX(0,L35*(1+Inputs!$C$6/12)-K36)</f>
        <v>0</v>
      </c>
      <c r="M36" s="23" t="n">
        <f aca="false">IF(N35&lt;=0.005,0,MIN(N35*(1+Inputs!$C$7/12),MIN(Inputs!$D$7,N35*(1+Inputs!$C$7/12))+IF(D36=F36,H36,0)))</f>
        <v>0</v>
      </c>
      <c r="N36" s="23" t="n">
        <f aca="false">MAX(0,N35*(1+Inputs!$C$7/12)-M36)</f>
        <v>0</v>
      </c>
      <c r="O36" s="23" t="n">
        <f aca="false">IF(P35&lt;=0.005,0,MIN(P35*(1+Inputs!$C$8/12),MIN(Inputs!$D$8,P35*(1+Inputs!$C$8/12))+IF(E36=F36,H36,0)))</f>
        <v>0</v>
      </c>
      <c r="P36" s="23" t="n">
        <f aca="false">MAX(0,P35*(1+Inputs!$C$8/12)-O36)</f>
        <v>0</v>
      </c>
      <c r="Q36" s="21"/>
      <c r="R36" s="23" t="n">
        <f aca="false">J36+L36+N36+P36</f>
        <v>0</v>
      </c>
      <c r="S36" s="23" t="n">
        <f aca="false">S35+IF(J35&gt;0.005,J35*Inputs!$C$5/12,0)+IF(L35&gt;0.005,L35*Inputs!$C$6/12,0)+IF(N35&gt;0.005,N35*Inputs!$C$7/12,0)+IF(P35&gt;0.005,P35*Inputs!$C$8/12,0)</f>
        <v>35797.5394452634</v>
      </c>
    </row>
    <row r="37" customFormat="false" ht="15" hidden="false" customHeight="true" outlineLevel="0" collapsed="false">
      <c r="A37" s="21" t="n">
        <f aca="false">A36+1</f>
        <v>35</v>
      </c>
      <c r="B37" s="21" t="n">
        <f aca="false">IF(J36&gt;0.005,B$2,999)</f>
        <v>999</v>
      </c>
      <c r="C37" s="21" t="n">
        <f aca="false">IF(L36&gt;0.005,C$2,999)</f>
        <v>999</v>
      </c>
      <c r="D37" s="21" t="n">
        <f aca="false">IF(N36&gt;0.005,D$2,999)</f>
        <v>999</v>
      </c>
      <c r="E37" s="21" t="n">
        <f aca="false">IF(P36&gt;0.005,E$2,999)</f>
        <v>999</v>
      </c>
      <c r="F37" s="21" t="n">
        <f aca="false">MIN(B37:E37)</f>
        <v>999</v>
      </c>
      <c r="G37" s="21" t="n">
        <f aca="false">IF(J36&gt;0.005,MIN(Inputs!$D$5,J36*(1+Inputs!$C$5/12)),0)+IF(L36&gt;0.005,MIN(Inputs!$D$6,L36*(1+Inputs!$C$6/12)),0)+IF(N36&gt;0.005,MIN(Inputs!$D$7,N36*(1+Inputs!$C$7/12)),0)+IF(P36&gt;0.005,MIN(Inputs!$D$8,P36*(1+Inputs!$C$8/12)),0)</f>
        <v>0</v>
      </c>
      <c r="H37" s="21" t="n">
        <f aca="false">MAX(0,Inputs!$B$11-G37)</f>
        <v>6000</v>
      </c>
      <c r="I37" s="23" t="n">
        <f aca="false">IF(J36&lt;=0.005,0,MIN(J36*(1+Inputs!$C$5/12),MIN(Inputs!$D$5,J36*(1+Inputs!$C$5/12))+IF(B37=F37,H37,0)))</f>
        <v>0</v>
      </c>
      <c r="J37" s="23" t="n">
        <f aca="false">MAX(0,J36*(1+Inputs!$C$5/12)-I37)</f>
        <v>0</v>
      </c>
      <c r="K37" s="23" t="n">
        <f aca="false">IF(L36&lt;=0.005,0,MIN(L36*(1+Inputs!$C$6/12),MIN(Inputs!$D$6,L36*(1+Inputs!$C$6/12))+IF(C37=F37,H37,0)))</f>
        <v>0</v>
      </c>
      <c r="L37" s="23" t="n">
        <f aca="false">MAX(0,L36*(1+Inputs!$C$6/12)-K37)</f>
        <v>0</v>
      </c>
      <c r="M37" s="23" t="n">
        <f aca="false">IF(N36&lt;=0.005,0,MIN(N36*(1+Inputs!$C$7/12),MIN(Inputs!$D$7,N36*(1+Inputs!$C$7/12))+IF(D37=F37,H37,0)))</f>
        <v>0</v>
      </c>
      <c r="N37" s="23" t="n">
        <f aca="false">MAX(0,N36*(1+Inputs!$C$7/12)-M37)</f>
        <v>0</v>
      </c>
      <c r="O37" s="23" t="n">
        <f aca="false">IF(P36&lt;=0.005,0,MIN(P36*(1+Inputs!$C$8/12),MIN(Inputs!$D$8,P36*(1+Inputs!$C$8/12))+IF(E37=F37,H37,0)))</f>
        <v>0</v>
      </c>
      <c r="P37" s="23" t="n">
        <f aca="false">MAX(0,P36*(1+Inputs!$C$8/12)-O37)</f>
        <v>0</v>
      </c>
      <c r="Q37" s="21"/>
      <c r="R37" s="23" t="n">
        <f aca="false">J37+L37+N37+P37</f>
        <v>0</v>
      </c>
      <c r="S37" s="23" t="n">
        <f aca="false">S36+IF(J36&gt;0.005,J36*Inputs!$C$5/12,0)+IF(L36&gt;0.005,L36*Inputs!$C$6/12,0)+IF(N36&gt;0.005,N36*Inputs!$C$7/12,0)+IF(P36&gt;0.005,P36*Inputs!$C$8/12,0)</f>
        <v>35797.5394452634</v>
      </c>
    </row>
    <row r="38" customFormat="false" ht="15" hidden="false" customHeight="true" outlineLevel="0" collapsed="false">
      <c r="A38" s="21" t="n">
        <f aca="false">A37+1</f>
        <v>36</v>
      </c>
      <c r="B38" s="21" t="n">
        <f aca="false">IF(J37&gt;0.005,B$2,999)</f>
        <v>999</v>
      </c>
      <c r="C38" s="21" t="n">
        <f aca="false">IF(L37&gt;0.005,C$2,999)</f>
        <v>999</v>
      </c>
      <c r="D38" s="21" t="n">
        <f aca="false">IF(N37&gt;0.005,D$2,999)</f>
        <v>999</v>
      </c>
      <c r="E38" s="21" t="n">
        <f aca="false">IF(P37&gt;0.005,E$2,999)</f>
        <v>999</v>
      </c>
      <c r="F38" s="21" t="n">
        <f aca="false">MIN(B38:E38)</f>
        <v>999</v>
      </c>
      <c r="G38" s="21" t="n">
        <f aca="false">IF(J37&gt;0.005,MIN(Inputs!$D$5,J37*(1+Inputs!$C$5/12)),0)+IF(L37&gt;0.005,MIN(Inputs!$D$6,L37*(1+Inputs!$C$6/12)),0)+IF(N37&gt;0.005,MIN(Inputs!$D$7,N37*(1+Inputs!$C$7/12)),0)+IF(P37&gt;0.005,MIN(Inputs!$D$8,P37*(1+Inputs!$C$8/12)),0)</f>
        <v>0</v>
      </c>
      <c r="H38" s="21" t="n">
        <f aca="false">MAX(0,Inputs!$B$11-G38)</f>
        <v>6000</v>
      </c>
      <c r="I38" s="23" t="n">
        <f aca="false">IF(J37&lt;=0.005,0,MIN(J37*(1+Inputs!$C$5/12),MIN(Inputs!$D$5,J37*(1+Inputs!$C$5/12))+IF(B38=F38,H38,0)))</f>
        <v>0</v>
      </c>
      <c r="J38" s="23" t="n">
        <f aca="false">MAX(0,J37*(1+Inputs!$C$5/12)-I38)</f>
        <v>0</v>
      </c>
      <c r="K38" s="23" t="n">
        <f aca="false">IF(L37&lt;=0.005,0,MIN(L37*(1+Inputs!$C$6/12),MIN(Inputs!$D$6,L37*(1+Inputs!$C$6/12))+IF(C38=F38,H38,0)))</f>
        <v>0</v>
      </c>
      <c r="L38" s="23" t="n">
        <f aca="false">MAX(0,L37*(1+Inputs!$C$6/12)-K38)</f>
        <v>0</v>
      </c>
      <c r="M38" s="23" t="n">
        <f aca="false">IF(N37&lt;=0.005,0,MIN(N37*(1+Inputs!$C$7/12),MIN(Inputs!$D$7,N37*(1+Inputs!$C$7/12))+IF(D38=F38,H38,0)))</f>
        <v>0</v>
      </c>
      <c r="N38" s="23" t="n">
        <f aca="false">MAX(0,N37*(1+Inputs!$C$7/12)-M38)</f>
        <v>0</v>
      </c>
      <c r="O38" s="23" t="n">
        <f aca="false">IF(P37&lt;=0.005,0,MIN(P37*(1+Inputs!$C$8/12),MIN(Inputs!$D$8,P37*(1+Inputs!$C$8/12))+IF(E38=F38,H38,0)))</f>
        <v>0</v>
      </c>
      <c r="P38" s="23" t="n">
        <f aca="false">MAX(0,P37*(1+Inputs!$C$8/12)-O38)</f>
        <v>0</v>
      </c>
      <c r="Q38" s="21"/>
      <c r="R38" s="23" t="n">
        <f aca="false">J38+L38+N38+P38</f>
        <v>0</v>
      </c>
      <c r="S38" s="23" t="n">
        <f aca="false">S37+IF(J37&gt;0.005,J37*Inputs!$C$5/12,0)+IF(L37&gt;0.005,L37*Inputs!$C$6/12,0)+IF(N37&gt;0.005,N37*Inputs!$C$7/12,0)+IF(P37&gt;0.005,P37*Inputs!$C$8/12,0)</f>
        <v>35797.5394452634</v>
      </c>
    </row>
    <row r="39" customFormat="false" ht="15" hidden="false" customHeight="true" outlineLevel="0" collapsed="false">
      <c r="A39" s="21" t="n">
        <f aca="false">A38+1</f>
        <v>37</v>
      </c>
      <c r="B39" s="21" t="n">
        <f aca="false">IF(J38&gt;0.005,B$2,999)</f>
        <v>999</v>
      </c>
      <c r="C39" s="21" t="n">
        <f aca="false">IF(L38&gt;0.005,C$2,999)</f>
        <v>999</v>
      </c>
      <c r="D39" s="21" t="n">
        <f aca="false">IF(N38&gt;0.005,D$2,999)</f>
        <v>999</v>
      </c>
      <c r="E39" s="21" t="n">
        <f aca="false">IF(P38&gt;0.005,E$2,999)</f>
        <v>999</v>
      </c>
      <c r="F39" s="21" t="n">
        <f aca="false">MIN(B39:E39)</f>
        <v>999</v>
      </c>
      <c r="G39" s="21" t="n">
        <f aca="false">IF(J38&gt;0.005,MIN(Inputs!$D$5,J38*(1+Inputs!$C$5/12)),0)+IF(L38&gt;0.005,MIN(Inputs!$D$6,L38*(1+Inputs!$C$6/12)),0)+IF(N38&gt;0.005,MIN(Inputs!$D$7,N38*(1+Inputs!$C$7/12)),0)+IF(P38&gt;0.005,MIN(Inputs!$D$8,P38*(1+Inputs!$C$8/12)),0)</f>
        <v>0</v>
      </c>
      <c r="H39" s="21" t="n">
        <f aca="false">MAX(0,Inputs!$B$11-G39)</f>
        <v>6000</v>
      </c>
      <c r="I39" s="23" t="n">
        <f aca="false">IF(J38&lt;=0.005,0,MIN(J38*(1+Inputs!$C$5/12),MIN(Inputs!$D$5,J38*(1+Inputs!$C$5/12))+IF(B39=F39,H39,0)))</f>
        <v>0</v>
      </c>
      <c r="J39" s="23" t="n">
        <f aca="false">MAX(0,J38*(1+Inputs!$C$5/12)-I39)</f>
        <v>0</v>
      </c>
      <c r="K39" s="23" t="n">
        <f aca="false">IF(L38&lt;=0.005,0,MIN(L38*(1+Inputs!$C$6/12),MIN(Inputs!$D$6,L38*(1+Inputs!$C$6/12))+IF(C39=F39,H39,0)))</f>
        <v>0</v>
      </c>
      <c r="L39" s="23" t="n">
        <f aca="false">MAX(0,L38*(1+Inputs!$C$6/12)-K39)</f>
        <v>0</v>
      </c>
      <c r="M39" s="23" t="n">
        <f aca="false">IF(N38&lt;=0.005,0,MIN(N38*(1+Inputs!$C$7/12),MIN(Inputs!$D$7,N38*(1+Inputs!$C$7/12))+IF(D39=F39,H39,0)))</f>
        <v>0</v>
      </c>
      <c r="N39" s="23" t="n">
        <f aca="false">MAX(0,N38*(1+Inputs!$C$7/12)-M39)</f>
        <v>0</v>
      </c>
      <c r="O39" s="23" t="n">
        <f aca="false">IF(P38&lt;=0.005,0,MIN(P38*(1+Inputs!$C$8/12),MIN(Inputs!$D$8,P38*(1+Inputs!$C$8/12))+IF(E39=F39,H39,0)))</f>
        <v>0</v>
      </c>
      <c r="P39" s="23" t="n">
        <f aca="false">MAX(0,P38*(1+Inputs!$C$8/12)-O39)</f>
        <v>0</v>
      </c>
      <c r="Q39" s="21"/>
      <c r="R39" s="23" t="n">
        <f aca="false">J39+L39+N39+P39</f>
        <v>0</v>
      </c>
      <c r="S39" s="23" t="n">
        <f aca="false">S38+IF(J38&gt;0.005,J38*Inputs!$C$5/12,0)+IF(L38&gt;0.005,L38*Inputs!$C$6/12,0)+IF(N38&gt;0.005,N38*Inputs!$C$7/12,0)+IF(P38&gt;0.005,P38*Inputs!$C$8/12,0)</f>
        <v>35797.5394452634</v>
      </c>
    </row>
    <row r="40" customFormat="false" ht="15" hidden="false" customHeight="true" outlineLevel="0" collapsed="false">
      <c r="A40" s="21" t="n">
        <f aca="false">A39+1</f>
        <v>38</v>
      </c>
      <c r="B40" s="21" t="n">
        <f aca="false">IF(J39&gt;0.005,B$2,999)</f>
        <v>999</v>
      </c>
      <c r="C40" s="21" t="n">
        <f aca="false">IF(L39&gt;0.005,C$2,999)</f>
        <v>999</v>
      </c>
      <c r="D40" s="21" t="n">
        <f aca="false">IF(N39&gt;0.005,D$2,999)</f>
        <v>999</v>
      </c>
      <c r="E40" s="21" t="n">
        <f aca="false">IF(P39&gt;0.005,E$2,999)</f>
        <v>999</v>
      </c>
      <c r="F40" s="21" t="n">
        <f aca="false">MIN(B40:E40)</f>
        <v>999</v>
      </c>
      <c r="G40" s="21" t="n">
        <f aca="false">IF(J39&gt;0.005,MIN(Inputs!$D$5,J39*(1+Inputs!$C$5/12)),0)+IF(L39&gt;0.005,MIN(Inputs!$D$6,L39*(1+Inputs!$C$6/12)),0)+IF(N39&gt;0.005,MIN(Inputs!$D$7,N39*(1+Inputs!$C$7/12)),0)+IF(P39&gt;0.005,MIN(Inputs!$D$8,P39*(1+Inputs!$C$8/12)),0)</f>
        <v>0</v>
      </c>
      <c r="H40" s="21" t="n">
        <f aca="false">MAX(0,Inputs!$B$11-G40)</f>
        <v>6000</v>
      </c>
      <c r="I40" s="23" t="n">
        <f aca="false">IF(J39&lt;=0.005,0,MIN(J39*(1+Inputs!$C$5/12),MIN(Inputs!$D$5,J39*(1+Inputs!$C$5/12))+IF(B40=F40,H40,0)))</f>
        <v>0</v>
      </c>
      <c r="J40" s="23" t="n">
        <f aca="false">MAX(0,J39*(1+Inputs!$C$5/12)-I40)</f>
        <v>0</v>
      </c>
      <c r="K40" s="23" t="n">
        <f aca="false">IF(L39&lt;=0.005,0,MIN(L39*(1+Inputs!$C$6/12),MIN(Inputs!$D$6,L39*(1+Inputs!$C$6/12))+IF(C40=F40,H40,0)))</f>
        <v>0</v>
      </c>
      <c r="L40" s="23" t="n">
        <f aca="false">MAX(0,L39*(1+Inputs!$C$6/12)-K40)</f>
        <v>0</v>
      </c>
      <c r="M40" s="23" t="n">
        <f aca="false">IF(N39&lt;=0.005,0,MIN(N39*(1+Inputs!$C$7/12),MIN(Inputs!$D$7,N39*(1+Inputs!$C$7/12))+IF(D40=F40,H40,0)))</f>
        <v>0</v>
      </c>
      <c r="N40" s="23" t="n">
        <f aca="false">MAX(0,N39*(1+Inputs!$C$7/12)-M40)</f>
        <v>0</v>
      </c>
      <c r="O40" s="23" t="n">
        <f aca="false">IF(P39&lt;=0.005,0,MIN(P39*(1+Inputs!$C$8/12),MIN(Inputs!$D$8,P39*(1+Inputs!$C$8/12))+IF(E40=F40,H40,0)))</f>
        <v>0</v>
      </c>
      <c r="P40" s="23" t="n">
        <f aca="false">MAX(0,P39*(1+Inputs!$C$8/12)-O40)</f>
        <v>0</v>
      </c>
      <c r="Q40" s="21"/>
      <c r="R40" s="23" t="n">
        <f aca="false">J40+L40+N40+P40</f>
        <v>0</v>
      </c>
      <c r="S40" s="23" t="n">
        <f aca="false">S39+IF(J39&gt;0.005,J39*Inputs!$C$5/12,0)+IF(L39&gt;0.005,L39*Inputs!$C$6/12,0)+IF(N39&gt;0.005,N39*Inputs!$C$7/12,0)+IF(P39&gt;0.005,P39*Inputs!$C$8/12,0)</f>
        <v>35797.5394452634</v>
      </c>
    </row>
    <row r="41" customFormat="false" ht="15" hidden="false" customHeight="true" outlineLevel="0" collapsed="false">
      <c r="A41" s="21" t="n">
        <f aca="false">A40+1</f>
        <v>39</v>
      </c>
      <c r="B41" s="21" t="n">
        <f aca="false">IF(J40&gt;0.005,B$2,999)</f>
        <v>999</v>
      </c>
      <c r="C41" s="21" t="n">
        <f aca="false">IF(L40&gt;0.005,C$2,999)</f>
        <v>999</v>
      </c>
      <c r="D41" s="21" t="n">
        <f aca="false">IF(N40&gt;0.005,D$2,999)</f>
        <v>999</v>
      </c>
      <c r="E41" s="21" t="n">
        <f aca="false">IF(P40&gt;0.005,E$2,999)</f>
        <v>999</v>
      </c>
      <c r="F41" s="21" t="n">
        <f aca="false">MIN(B41:E41)</f>
        <v>999</v>
      </c>
      <c r="G41" s="21" t="n">
        <f aca="false">IF(J40&gt;0.005,MIN(Inputs!$D$5,J40*(1+Inputs!$C$5/12)),0)+IF(L40&gt;0.005,MIN(Inputs!$D$6,L40*(1+Inputs!$C$6/12)),0)+IF(N40&gt;0.005,MIN(Inputs!$D$7,N40*(1+Inputs!$C$7/12)),0)+IF(P40&gt;0.005,MIN(Inputs!$D$8,P40*(1+Inputs!$C$8/12)),0)</f>
        <v>0</v>
      </c>
      <c r="H41" s="21" t="n">
        <f aca="false">MAX(0,Inputs!$B$11-G41)</f>
        <v>6000</v>
      </c>
      <c r="I41" s="23" t="n">
        <f aca="false">IF(J40&lt;=0.005,0,MIN(J40*(1+Inputs!$C$5/12),MIN(Inputs!$D$5,J40*(1+Inputs!$C$5/12))+IF(B41=F41,H41,0)))</f>
        <v>0</v>
      </c>
      <c r="J41" s="23" t="n">
        <f aca="false">MAX(0,J40*(1+Inputs!$C$5/12)-I41)</f>
        <v>0</v>
      </c>
      <c r="K41" s="23" t="n">
        <f aca="false">IF(L40&lt;=0.005,0,MIN(L40*(1+Inputs!$C$6/12),MIN(Inputs!$D$6,L40*(1+Inputs!$C$6/12))+IF(C41=F41,H41,0)))</f>
        <v>0</v>
      </c>
      <c r="L41" s="23" t="n">
        <f aca="false">MAX(0,L40*(1+Inputs!$C$6/12)-K41)</f>
        <v>0</v>
      </c>
      <c r="M41" s="23" t="n">
        <f aca="false">IF(N40&lt;=0.005,0,MIN(N40*(1+Inputs!$C$7/12),MIN(Inputs!$D$7,N40*(1+Inputs!$C$7/12))+IF(D41=F41,H41,0)))</f>
        <v>0</v>
      </c>
      <c r="N41" s="23" t="n">
        <f aca="false">MAX(0,N40*(1+Inputs!$C$7/12)-M41)</f>
        <v>0</v>
      </c>
      <c r="O41" s="23" t="n">
        <f aca="false">IF(P40&lt;=0.005,0,MIN(P40*(1+Inputs!$C$8/12),MIN(Inputs!$D$8,P40*(1+Inputs!$C$8/12))+IF(E41=F41,H41,0)))</f>
        <v>0</v>
      </c>
      <c r="P41" s="23" t="n">
        <f aca="false">MAX(0,P40*(1+Inputs!$C$8/12)-O41)</f>
        <v>0</v>
      </c>
      <c r="Q41" s="21"/>
      <c r="R41" s="23" t="n">
        <f aca="false">J41+L41+N41+P41</f>
        <v>0</v>
      </c>
      <c r="S41" s="23" t="n">
        <f aca="false">S40+IF(J40&gt;0.005,J40*Inputs!$C$5/12,0)+IF(L40&gt;0.005,L40*Inputs!$C$6/12,0)+IF(N40&gt;0.005,N40*Inputs!$C$7/12,0)+IF(P40&gt;0.005,P40*Inputs!$C$8/12,0)</f>
        <v>35797.5394452634</v>
      </c>
    </row>
    <row r="42" customFormat="false" ht="15" hidden="false" customHeight="true" outlineLevel="0" collapsed="false">
      <c r="A42" s="21" t="n">
        <f aca="false">A41+1</f>
        <v>40</v>
      </c>
      <c r="B42" s="21" t="n">
        <f aca="false">IF(J41&gt;0.005,B$2,999)</f>
        <v>999</v>
      </c>
      <c r="C42" s="21" t="n">
        <f aca="false">IF(L41&gt;0.005,C$2,999)</f>
        <v>999</v>
      </c>
      <c r="D42" s="21" t="n">
        <f aca="false">IF(N41&gt;0.005,D$2,999)</f>
        <v>999</v>
      </c>
      <c r="E42" s="21" t="n">
        <f aca="false">IF(P41&gt;0.005,E$2,999)</f>
        <v>999</v>
      </c>
      <c r="F42" s="21" t="n">
        <f aca="false">MIN(B42:E42)</f>
        <v>999</v>
      </c>
      <c r="G42" s="21" t="n">
        <f aca="false">IF(J41&gt;0.005,MIN(Inputs!$D$5,J41*(1+Inputs!$C$5/12)),0)+IF(L41&gt;0.005,MIN(Inputs!$D$6,L41*(1+Inputs!$C$6/12)),0)+IF(N41&gt;0.005,MIN(Inputs!$D$7,N41*(1+Inputs!$C$7/12)),0)+IF(P41&gt;0.005,MIN(Inputs!$D$8,P41*(1+Inputs!$C$8/12)),0)</f>
        <v>0</v>
      </c>
      <c r="H42" s="21" t="n">
        <f aca="false">MAX(0,Inputs!$B$11-G42)</f>
        <v>6000</v>
      </c>
      <c r="I42" s="23" t="n">
        <f aca="false">IF(J41&lt;=0.005,0,MIN(J41*(1+Inputs!$C$5/12),MIN(Inputs!$D$5,J41*(1+Inputs!$C$5/12))+IF(B42=F42,H42,0)))</f>
        <v>0</v>
      </c>
      <c r="J42" s="23" t="n">
        <f aca="false">MAX(0,J41*(1+Inputs!$C$5/12)-I42)</f>
        <v>0</v>
      </c>
      <c r="K42" s="23" t="n">
        <f aca="false">IF(L41&lt;=0.005,0,MIN(L41*(1+Inputs!$C$6/12),MIN(Inputs!$D$6,L41*(1+Inputs!$C$6/12))+IF(C42=F42,H42,0)))</f>
        <v>0</v>
      </c>
      <c r="L42" s="23" t="n">
        <f aca="false">MAX(0,L41*(1+Inputs!$C$6/12)-K42)</f>
        <v>0</v>
      </c>
      <c r="M42" s="23" t="n">
        <f aca="false">IF(N41&lt;=0.005,0,MIN(N41*(1+Inputs!$C$7/12),MIN(Inputs!$D$7,N41*(1+Inputs!$C$7/12))+IF(D42=F42,H42,0)))</f>
        <v>0</v>
      </c>
      <c r="N42" s="23" t="n">
        <f aca="false">MAX(0,N41*(1+Inputs!$C$7/12)-M42)</f>
        <v>0</v>
      </c>
      <c r="O42" s="23" t="n">
        <f aca="false">IF(P41&lt;=0.005,0,MIN(P41*(1+Inputs!$C$8/12),MIN(Inputs!$D$8,P41*(1+Inputs!$C$8/12))+IF(E42=F42,H42,0)))</f>
        <v>0</v>
      </c>
      <c r="P42" s="23" t="n">
        <f aca="false">MAX(0,P41*(1+Inputs!$C$8/12)-O42)</f>
        <v>0</v>
      </c>
      <c r="Q42" s="21"/>
      <c r="R42" s="23" t="n">
        <f aca="false">J42+L42+N42+P42</f>
        <v>0</v>
      </c>
      <c r="S42" s="23" t="n">
        <f aca="false">S41+IF(J41&gt;0.005,J41*Inputs!$C$5/12,0)+IF(L41&gt;0.005,L41*Inputs!$C$6/12,0)+IF(N41&gt;0.005,N41*Inputs!$C$7/12,0)+IF(P41&gt;0.005,P41*Inputs!$C$8/12,0)</f>
        <v>35797.5394452634</v>
      </c>
    </row>
    <row r="43" customFormat="false" ht="15" hidden="false" customHeight="true" outlineLevel="0" collapsed="false">
      <c r="A43" s="21" t="n">
        <f aca="false">A42+1</f>
        <v>41</v>
      </c>
      <c r="B43" s="21" t="n">
        <f aca="false">IF(J42&gt;0.005,B$2,999)</f>
        <v>999</v>
      </c>
      <c r="C43" s="21" t="n">
        <f aca="false">IF(L42&gt;0.005,C$2,999)</f>
        <v>999</v>
      </c>
      <c r="D43" s="21" t="n">
        <f aca="false">IF(N42&gt;0.005,D$2,999)</f>
        <v>999</v>
      </c>
      <c r="E43" s="21" t="n">
        <f aca="false">IF(P42&gt;0.005,E$2,999)</f>
        <v>999</v>
      </c>
      <c r="F43" s="21" t="n">
        <f aca="false">MIN(B43:E43)</f>
        <v>999</v>
      </c>
      <c r="G43" s="21" t="n">
        <f aca="false">IF(J42&gt;0.005,MIN(Inputs!$D$5,J42*(1+Inputs!$C$5/12)),0)+IF(L42&gt;0.005,MIN(Inputs!$D$6,L42*(1+Inputs!$C$6/12)),0)+IF(N42&gt;0.005,MIN(Inputs!$D$7,N42*(1+Inputs!$C$7/12)),0)+IF(P42&gt;0.005,MIN(Inputs!$D$8,P42*(1+Inputs!$C$8/12)),0)</f>
        <v>0</v>
      </c>
      <c r="H43" s="21" t="n">
        <f aca="false">MAX(0,Inputs!$B$11-G43)</f>
        <v>6000</v>
      </c>
      <c r="I43" s="23" t="n">
        <f aca="false">IF(J42&lt;=0.005,0,MIN(J42*(1+Inputs!$C$5/12),MIN(Inputs!$D$5,J42*(1+Inputs!$C$5/12))+IF(B43=F43,H43,0)))</f>
        <v>0</v>
      </c>
      <c r="J43" s="23" t="n">
        <f aca="false">MAX(0,J42*(1+Inputs!$C$5/12)-I43)</f>
        <v>0</v>
      </c>
      <c r="K43" s="23" t="n">
        <f aca="false">IF(L42&lt;=0.005,0,MIN(L42*(1+Inputs!$C$6/12),MIN(Inputs!$D$6,L42*(1+Inputs!$C$6/12))+IF(C43=F43,H43,0)))</f>
        <v>0</v>
      </c>
      <c r="L43" s="23" t="n">
        <f aca="false">MAX(0,L42*(1+Inputs!$C$6/12)-K43)</f>
        <v>0</v>
      </c>
      <c r="M43" s="23" t="n">
        <f aca="false">IF(N42&lt;=0.005,0,MIN(N42*(1+Inputs!$C$7/12),MIN(Inputs!$D$7,N42*(1+Inputs!$C$7/12))+IF(D43=F43,H43,0)))</f>
        <v>0</v>
      </c>
      <c r="N43" s="23" t="n">
        <f aca="false">MAX(0,N42*(1+Inputs!$C$7/12)-M43)</f>
        <v>0</v>
      </c>
      <c r="O43" s="23" t="n">
        <f aca="false">IF(P42&lt;=0.005,0,MIN(P42*(1+Inputs!$C$8/12),MIN(Inputs!$D$8,P42*(1+Inputs!$C$8/12))+IF(E43=F43,H43,0)))</f>
        <v>0</v>
      </c>
      <c r="P43" s="23" t="n">
        <f aca="false">MAX(0,P42*(1+Inputs!$C$8/12)-O43)</f>
        <v>0</v>
      </c>
      <c r="Q43" s="21"/>
      <c r="R43" s="23" t="n">
        <f aca="false">J43+L43+N43+P43</f>
        <v>0</v>
      </c>
      <c r="S43" s="23" t="n">
        <f aca="false">S42+IF(J42&gt;0.005,J42*Inputs!$C$5/12,0)+IF(L42&gt;0.005,L42*Inputs!$C$6/12,0)+IF(N42&gt;0.005,N42*Inputs!$C$7/12,0)+IF(P42&gt;0.005,P42*Inputs!$C$8/12,0)</f>
        <v>35797.5394452634</v>
      </c>
    </row>
    <row r="44" customFormat="false" ht="15" hidden="false" customHeight="true" outlineLevel="0" collapsed="false">
      <c r="A44" s="21" t="n">
        <f aca="false">A43+1</f>
        <v>42</v>
      </c>
      <c r="B44" s="21" t="n">
        <f aca="false">IF(J43&gt;0.005,B$2,999)</f>
        <v>999</v>
      </c>
      <c r="C44" s="21" t="n">
        <f aca="false">IF(L43&gt;0.005,C$2,999)</f>
        <v>999</v>
      </c>
      <c r="D44" s="21" t="n">
        <f aca="false">IF(N43&gt;0.005,D$2,999)</f>
        <v>999</v>
      </c>
      <c r="E44" s="21" t="n">
        <f aca="false">IF(P43&gt;0.005,E$2,999)</f>
        <v>999</v>
      </c>
      <c r="F44" s="21" t="n">
        <f aca="false">MIN(B44:E44)</f>
        <v>999</v>
      </c>
      <c r="G44" s="21" t="n">
        <f aca="false">IF(J43&gt;0.005,MIN(Inputs!$D$5,J43*(1+Inputs!$C$5/12)),0)+IF(L43&gt;0.005,MIN(Inputs!$D$6,L43*(1+Inputs!$C$6/12)),0)+IF(N43&gt;0.005,MIN(Inputs!$D$7,N43*(1+Inputs!$C$7/12)),0)+IF(P43&gt;0.005,MIN(Inputs!$D$8,P43*(1+Inputs!$C$8/12)),0)</f>
        <v>0</v>
      </c>
      <c r="H44" s="21" t="n">
        <f aca="false">MAX(0,Inputs!$B$11-G44)</f>
        <v>6000</v>
      </c>
      <c r="I44" s="23" t="n">
        <f aca="false">IF(J43&lt;=0.005,0,MIN(J43*(1+Inputs!$C$5/12),MIN(Inputs!$D$5,J43*(1+Inputs!$C$5/12))+IF(B44=F44,H44,0)))</f>
        <v>0</v>
      </c>
      <c r="J44" s="23" t="n">
        <f aca="false">MAX(0,J43*(1+Inputs!$C$5/12)-I44)</f>
        <v>0</v>
      </c>
      <c r="K44" s="23" t="n">
        <f aca="false">IF(L43&lt;=0.005,0,MIN(L43*(1+Inputs!$C$6/12),MIN(Inputs!$D$6,L43*(1+Inputs!$C$6/12))+IF(C44=F44,H44,0)))</f>
        <v>0</v>
      </c>
      <c r="L44" s="23" t="n">
        <f aca="false">MAX(0,L43*(1+Inputs!$C$6/12)-K44)</f>
        <v>0</v>
      </c>
      <c r="M44" s="23" t="n">
        <f aca="false">IF(N43&lt;=0.005,0,MIN(N43*(1+Inputs!$C$7/12),MIN(Inputs!$D$7,N43*(1+Inputs!$C$7/12))+IF(D44=F44,H44,0)))</f>
        <v>0</v>
      </c>
      <c r="N44" s="23" t="n">
        <f aca="false">MAX(0,N43*(1+Inputs!$C$7/12)-M44)</f>
        <v>0</v>
      </c>
      <c r="O44" s="23" t="n">
        <f aca="false">IF(P43&lt;=0.005,0,MIN(P43*(1+Inputs!$C$8/12),MIN(Inputs!$D$8,P43*(1+Inputs!$C$8/12))+IF(E44=F44,H44,0)))</f>
        <v>0</v>
      </c>
      <c r="P44" s="23" t="n">
        <f aca="false">MAX(0,P43*(1+Inputs!$C$8/12)-O44)</f>
        <v>0</v>
      </c>
      <c r="Q44" s="21"/>
      <c r="R44" s="23" t="n">
        <f aca="false">J44+L44+N44+P44</f>
        <v>0</v>
      </c>
      <c r="S44" s="23" t="n">
        <f aca="false">S43+IF(J43&gt;0.005,J43*Inputs!$C$5/12,0)+IF(L43&gt;0.005,L43*Inputs!$C$6/12,0)+IF(N43&gt;0.005,N43*Inputs!$C$7/12,0)+IF(P43&gt;0.005,P43*Inputs!$C$8/12,0)</f>
        <v>35797.5394452634</v>
      </c>
    </row>
    <row r="45" customFormat="false" ht="15" hidden="false" customHeight="true" outlineLevel="0" collapsed="false">
      <c r="A45" s="21" t="n">
        <f aca="false">A44+1</f>
        <v>43</v>
      </c>
      <c r="B45" s="21" t="n">
        <f aca="false">IF(J44&gt;0.005,B$2,999)</f>
        <v>999</v>
      </c>
      <c r="C45" s="21" t="n">
        <f aca="false">IF(L44&gt;0.005,C$2,999)</f>
        <v>999</v>
      </c>
      <c r="D45" s="21" t="n">
        <f aca="false">IF(N44&gt;0.005,D$2,999)</f>
        <v>999</v>
      </c>
      <c r="E45" s="21" t="n">
        <f aca="false">IF(P44&gt;0.005,E$2,999)</f>
        <v>999</v>
      </c>
      <c r="F45" s="21" t="n">
        <f aca="false">MIN(B45:E45)</f>
        <v>999</v>
      </c>
      <c r="G45" s="21" t="n">
        <f aca="false">IF(J44&gt;0.005,MIN(Inputs!$D$5,J44*(1+Inputs!$C$5/12)),0)+IF(L44&gt;0.005,MIN(Inputs!$D$6,L44*(1+Inputs!$C$6/12)),0)+IF(N44&gt;0.005,MIN(Inputs!$D$7,N44*(1+Inputs!$C$7/12)),0)+IF(P44&gt;0.005,MIN(Inputs!$D$8,P44*(1+Inputs!$C$8/12)),0)</f>
        <v>0</v>
      </c>
      <c r="H45" s="21" t="n">
        <f aca="false">MAX(0,Inputs!$B$11-G45)</f>
        <v>6000</v>
      </c>
      <c r="I45" s="23" t="n">
        <f aca="false">IF(J44&lt;=0.005,0,MIN(J44*(1+Inputs!$C$5/12),MIN(Inputs!$D$5,J44*(1+Inputs!$C$5/12))+IF(B45=F45,H45,0)))</f>
        <v>0</v>
      </c>
      <c r="J45" s="23" t="n">
        <f aca="false">MAX(0,J44*(1+Inputs!$C$5/12)-I45)</f>
        <v>0</v>
      </c>
      <c r="K45" s="23" t="n">
        <f aca="false">IF(L44&lt;=0.005,0,MIN(L44*(1+Inputs!$C$6/12),MIN(Inputs!$D$6,L44*(1+Inputs!$C$6/12))+IF(C45=F45,H45,0)))</f>
        <v>0</v>
      </c>
      <c r="L45" s="23" t="n">
        <f aca="false">MAX(0,L44*(1+Inputs!$C$6/12)-K45)</f>
        <v>0</v>
      </c>
      <c r="M45" s="23" t="n">
        <f aca="false">IF(N44&lt;=0.005,0,MIN(N44*(1+Inputs!$C$7/12),MIN(Inputs!$D$7,N44*(1+Inputs!$C$7/12))+IF(D45=F45,H45,0)))</f>
        <v>0</v>
      </c>
      <c r="N45" s="23" t="n">
        <f aca="false">MAX(0,N44*(1+Inputs!$C$7/12)-M45)</f>
        <v>0</v>
      </c>
      <c r="O45" s="23" t="n">
        <f aca="false">IF(P44&lt;=0.005,0,MIN(P44*(1+Inputs!$C$8/12),MIN(Inputs!$D$8,P44*(1+Inputs!$C$8/12))+IF(E45=F45,H45,0)))</f>
        <v>0</v>
      </c>
      <c r="P45" s="23" t="n">
        <f aca="false">MAX(0,P44*(1+Inputs!$C$8/12)-O45)</f>
        <v>0</v>
      </c>
      <c r="Q45" s="21"/>
      <c r="R45" s="23" t="n">
        <f aca="false">J45+L45+N45+P45</f>
        <v>0</v>
      </c>
      <c r="S45" s="23" t="n">
        <f aca="false">S44+IF(J44&gt;0.005,J44*Inputs!$C$5/12,0)+IF(L44&gt;0.005,L44*Inputs!$C$6/12,0)+IF(N44&gt;0.005,N44*Inputs!$C$7/12,0)+IF(P44&gt;0.005,P44*Inputs!$C$8/12,0)</f>
        <v>35797.5394452634</v>
      </c>
    </row>
    <row r="46" customFormat="false" ht="15" hidden="false" customHeight="true" outlineLevel="0" collapsed="false">
      <c r="A46" s="21" t="n">
        <f aca="false">A45+1</f>
        <v>44</v>
      </c>
      <c r="B46" s="21" t="n">
        <f aca="false">IF(J45&gt;0.005,B$2,999)</f>
        <v>999</v>
      </c>
      <c r="C46" s="21" t="n">
        <f aca="false">IF(L45&gt;0.005,C$2,999)</f>
        <v>999</v>
      </c>
      <c r="D46" s="21" t="n">
        <f aca="false">IF(N45&gt;0.005,D$2,999)</f>
        <v>999</v>
      </c>
      <c r="E46" s="21" t="n">
        <f aca="false">IF(P45&gt;0.005,E$2,999)</f>
        <v>999</v>
      </c>
      <c r="F46" s="21" t="n">
        <f aca="false">MIN(B46:E46)</f>
        <v>999</v>
      </c>
      <c r="G46" s="21" t="n">
        <f aca="false">IF(J45&gt;0.005,MIN(Inputs!$D$5,J45*(1+Inputs!$C$5/12)),0)+IF(L45&gt;0.005,MIN(Inputs!$D$6,L45*(1+Inputs!$C$6/12)),0)+IF(N45&gt;0.005,MIN(Inputs!$D$7,N45*(1+Inputs!$C$7/12)),0)+IF(P45&gt;0.005,MIN(Inputs!$D$8,P45*(1+Inputs!$C$8/12)),0)</f>
        <v>0</v>
      </c>
      <c r="H46" s="21" t="n">
        <f aca="false">MAX(0,Inputs!$B$11-G46)</f>
        <v>6000</v>
      </c>
      <c r="I46" s="23" t="n">
        <f aca="false">IF(J45&lt;=0.005,0,MIN(J45*(1+Inputs!$C$5/12),MIN(Inputs!$D$5,J45*(1+Inputs!$C$5/12))+IF(B46=F46,H46,0)))</f>
        <v>0</v>
      </c>
      <c r="J46" s="23" t="n">
        <f aca="false">MAX(0,J45*(1+Inputs!$C$5/12)-I46)</f>
        <v>0</v>
      </c>
      <c r="K46" s="23" t="n">
        <f aca="false">IF(L45&lt;=0.005,0,MIN(L45*(1+Inputs!$C$6/12),MIN(Inputs!$D$6,L45*(1+Inputs!$C$6/12))+IF(C46=F46,H46,0)))</f>
        <v>0</v>
      </c>
      <c r="L46" s="23" t="n">
        <f aca="false">MAX(0,L45*(1+Inputs!$C$6/12)-K46)</f>
        <v>0</v>
      </c>
      <c r="M46" s="23" t="n">
        <f aca="false">IF(N45&lt;=0.005,0,MIN(N45*(1+Inputs!$C$7/12),MIN(Inputs!$D$7,N45*(1+Inputs!$C$7/12))+IF(D46=F46,H46,0)))</f>
        <v>0</v>
      </c>
      <c r="N46" s="23" t="n">
        <f aca="false">MAX(0,N45*(1+Inputs!$C$7/12)-M46)</f>
        <v>0</v>
      </c>
      <c r="O46" s="23" t="n">
        <f aca="false">IF(P45&lt;=0.005,0,MIN(P45*(1+Inputs!$C$8/12),MIN(Inputs!$D$8,P45*(1+Inputs!$C$8/12))+IF(E46=F46,H46,0)))</f>
        <v>0</v>
      </c>
      <c r="P46" s="23" t="n">
        <f aca="false">MAX(0,P45*(1+Inputs!$C$8/12)-O46)</f>
        <v>0</v>
      </c>
      <c r="Q46" s="21"/>
      <c r="R46" s="23" t="n">
        <f aca="false">J46+L46+N46+P46</f>
        <v>0</v>
      </c>
      <c r="S46" s="23" t="n">
        <f aca="false">S45+IF(J45&gt;0.005,J45*Inputs!$C$5/12,0)+IF(L45&gt;0.005,L45*Inputs!$C$6/12,0)+IF(N45&gt;0.005,N45*Inputs!$C$7/12,0)+IF(P45&gt;0.005,P45*Inputs!$C$8/12,0)</f>
        <v>35797.5394452634</v>
      </c>
    </row>
    <row r="47" customFormat="false" ht="15" hidden="false" customHeight="true" outlineLevel="0" collapsed="false">
      <c r="A47" s="21" t="n">
        <f aca="false">A46+1</f>
        <v>45</v>
      </c>
      <c r="B47" s="21" t="n">
        <f aca="false">IF(J46&gt;0.005,B$2,999)</f>
        <v>999</v>
      </c>
      <c r="C47" s="21" t="n">
        <f aca="false">IF(L46&gt;0.005,C$2,999)</f>
        <v>999</v>
      </c>
      <c r="D47" s="21" t="n">
        <f aca="false">IF(N46&gt;0.005,D$2,999)</f>
        <v>999</v>
      </c>
      <c r="E47" s="21" t="n">
        <f aca="false">IF(P46&gt;0.005,E$2,999)</f>
        <v>999</v>
      </c>
      <c r="F47" s="21" t="n">
        <f aca="false">MIN(B47:E47)</f>
        <v>999</v>
      </c>
      <c r="G47" s="21" t="n">
        <f aca="false">IF(J46&gt;0.005,MIN(Inputs!$D$5,J46*(1+Inputs!$C$5/12)),0)+IF(L46&gt;0.005,MIN(Inputs!$D$6,L46*(1+Inputs!$C$6/12)),0)+IF(N46&gt;0.005,MIN(Inputs!$D$7,N46*(1+Inputs!$C$7/12)),0)+IF(P46&gt;0.005,MIN(Inputs!$D$8,P46*(1+Inputs!$C$8/12)),0)</f>
        <v>0</v>
      </c>
      <c r="H47" s="21" t="n">
        <f aca="false">MAX(0,Inputs!$B$11-G47)</f>
        <v>6000</v>
      </c>
      <c r="I47" s="23" t="n">
        <f aca="false">IF(J46&lt;=0.005,0,MIN(J46*(1+Inputs!$C$5/12),MIN(Inputs!$D$5,J46*(1+Inputs!$C$5/12))+IF(B47=F47,H47,0)))</f>
        <v>0</v>
      </c>
      <c r="J47" s="23" t="n">
        <f aca="false">MAX(0,J46*(1+Inputs!$C$5/12)-I47)</f>
        <v>0</v>
      </c>
      <c r="K47" s="23" t="n">
        <f aca="false">IF(L46&lt;=0.005,0,MIN(L46*(1+Inputs!$C$6/12),MIN(Inputs!$D$6,L46*(1+Inputs!$C$6/12))+IF(C47=F47,H47,0)))</f>
        <v>0</v>
      </c>
      <c r="L47" s="23" t="n">
        <f aca="false">MAX(0,L46*(1+Inputs!$C$6/12)-K47)</f>
        <v>0</v>
      </c>
      <c r="M47" s="23" t="n">
        <f aca="false">IF(N46&lt;=0.005,0,MIN(N46*(1+Inputs!$C$7/12),MIN(Inputs!$D$7,N46*(1+Inputs!$C$7/12))+IF(D47=F47,H47,0)))</f>
        <v>0</v>
      </c>
      <c r="N47" s="23" t="n">
        <f aca="false">MAX(0,N46*(1+Inputs!$C$7/12)-M47)</f>
        <v>0</v>
      </c>
      <c r="O47" s="23" t="n">
        <f aca="false">IF(P46&lt;=0.005,0,MIN(P46*(1+Inputs!$C$8/12),MIN(Inputs!$D$8,P46*(1+Inputs!$C$8/12))+IF(E47=F47,H47,0)))</f>
        <v>0</v>
      </c>
      <c r="P47" s="23" t="n">
        <f aca="false">MAX(0,P46*(1+Inputs!$C$8/12)-O47)</f>
        <v>0</v>
      </c>
      <c r="Q47" s="21"/>
      <c r="R47" s="23" t="n">
        <f aca="false">J47+L47+N47+P47</f>
        <v>0</v>
      </c>
      <c r="S47" s="23" t="n">
        <f aca="false">S46+IF(J46&gt;0.005,J46*Inputs!$C$5/12,0)+IF(L46&gt;0.005,L46*Inputs!$C$6/12,0)+IF(N46&gt;0.005,N46*Inputs!$C$7/12,0)+IF(P46&gt;0.005,P46*Inputs!$C$8/12,0)</f>
        <v>35797.5394452634</v>
      </c>
    </row>
    <row r="48" customFormat="false" ht="15" hidden="false" customHeight="true" outlineLevel="0" collapsed="false">
      <c r="A48" s="21" t="n">
        <f aca="false">A47+1</f>
        <v>46</v>
      </c>
      <c r="B48" s="21" t="n">
        <f aca="false">IF(J47&gt;0.005,B$2,999)</f>
        <v>999</v>
      </c>
      <c r="C48" s="21" t="n">
        <f aca="false">IF(L47&gt;0.005,C$2,999)</f>
        <v>999</v>
      </c>
      <c r="D48" s="21" t="n">
        <f aca="false">IF(N47&gt;0.005,D$2,999)</f>
        <v>999</v>
      </c>
      <c r="E48" s="21" t="n">
        <f aca="false">IF(P47&gt;0.005,E$2,999)</f>
        <v>999</v>
      </c>
      <c r="F48" s="21" t="n">
        <f aca="false">MIN(B48:E48)</f>
        <v>999</v>
      </c>
      <c r="G48" s="21" t="n">
        <f aca="false">IF(J47&gt;0.005,MIN(Inputs!$D$5,J47*(1+Inputs!$C$5/12)),0)+IF(L47&gt;0.005,MIN(Inputs!$D$6,L47*(1+Inputs!$C$6/12)),0)+IF(N47&gt;0.005,MIN(Inputs!$D$7,N47*(1+Inputs!$C$7/12)),0)+IF(P47&gt;0.005,MIN(Inputs!$D$8,P47*(1+Inputs!$C$8/12)),0)</f>
        <v>0</v>
      </c>
      <c r="H48" s="21" t="n">
        <f aca="false">MAX(0,Inputs!$B$11-G48)</f>
        <v>6000</v>
      </c>
      <c r="I48" s="23" t="n">
        <f aca="false">IF(J47&lt;=0.005,0,MIN(J47*(1+Inputs!$C$5/12),MIN(Inputs!$D$5,J47*(1+Inputs!$C$5/12))+IF(B48=F48,H48,0)))</f>
        <v>0</v>
      </c>
      <c r="J48" s="23" t="n">
        <f aca="false">MAX(0,J47*(1+Inputs!$C$5/12)-I48)</f>
        <v>0</v>
      </c>
      <c r="K48" s="23" t="n">
        <f aca="false">IF(L47&lt;=0.005,0,MIN(L47*(1+Inputs!$C$6/12),MIN(Inputs!$D$6,L47*(1+Inputs!$C$6/12))+IF(C48=F48,H48,0)))</f>
        <v>0</v>
      </c>
      <c r="L48" s="23" t="n">
        <f aca="false">MAX(0,L47*(1+Inputs!$C$6/12)-K48)</f>
        <v>0</v>
      </c>
      <c r="M48" s="23" t="n">
        <f aca="false">IF(N47&lt;=0.005,0,MIN(N47*(1+Inputs!$C$7/12),MIN(Inputs!$D$7,N47*(1+Inputs!$C$7/12))+IF(D48=F48,H48,0)))</f>
        <v>0</v>
      </c>
      <c r="N48" s="23" t="n">
        <f aca="false">MAX(0,N47*(1+Inputs!$C$7/12)-M48)</f>
        <v>0</v>
      </c>
      <c r="O48" s="23" t="n">
        <f aca="false">IF(P47&lt;=0.005,0,MIN(P47*(1+Inputs!$C$8/12),MIN(Inputs!$D$8,P47*(1+Inputs!$C$8/12))+IF(E48=F48,H48,0)))</f>
        <v>0</v>
      </c>
      <c r="P48" s="23" t="n">
        <f aca="false">MAX(0,P47*(1+Inputs!$C$8/12)-O48)</f>
        <v>0</v>
      </c>
      <c r="Q48" s="21"/>
      <c r="R48" s="23" t="n">
        <f aca="false">J48+L48+N48+P48</f>
        <v>0</v>
      </c>
      <c r="S48" s="23" t="n">
        <f aca="false">S47+IF(J47&gt;0.005,J47*Inputs!$C$5/12,0)+IF(L47&gt;0.005,L47*Inputs!$C$6/12,0)+IF(N47&gt;0.005,N47*Inputs!$C$7/12,0)+IF(P47&gt;0.005,P47*Inputs!$C$8/12,0)</f>
        <v>35797.5394452634</v>
      </c>
    </row>
    <row r="49" customFormat="false" ht="15" hidden="false" customHeight="true" outlineLevel="0" collapsed="false">
      <c r="A49" s="21" t="n">
        <f aca="false">A48+1</f>
        <v>47</v>
      </c>
      <c r="B49" s="21" t="n">
        <f aca="false">IF(J48&gt;0.005,B$2,999)</f>
        <v>999</v>
      </c>
      <c r="C49" s="21" t="n">
        <f aca="false">IF(L48&gt;0.005,C$2,999)</f>
        <v>999</v>
      </c>
      <c r="D49" s="21" t="n">
        <f aca="false">IF(N48&gt;0.005,D$2,999)</f>
        <v>999</v>
      </c>
      <c r="E49" s="21" t="n">
        <f aca="false">IF(P48&gt;0.005,E$2,999)</f>
        <v>999</v>
      </c>
      <c r="F49" s="21" t="n">
        <f aca="false">MIN(B49:E49)</f>
        <v>999</v>
      </c>
      <c r="G49" s="21" t="n">
        <f aca="false">IF(J48&gt;0.005,MIN(Inputs!$D$5,J48*(1+Inputs!$C$5/12)),0)+IF(L48&gt;0.005,MIN(Inputs!$D$6,L48*(1+Inputs!$C$6/12)),0)+IF(N48&gt;0.005,MIN(Inputs!$D$7,N48*(1+Inputs!$C$7/12)),0)+IF(P48&gt;0.005,MIN(Inputs!$D$8,P48*(1+Inputs!$C$8/12)),0)</f>
        <v>0</v>
      </c>
      <c r="H49" s="21" t="n">
        <f aca="false">MAX(0,Inputs!$B$11-G49)</f>
        <v>6000</v>
      </c>
      <c r="I49" s="23" t="n">
        <f aca="false">IF(J48&lt;=0.005,0,MIN(J48*(1+Inputs!$C$5/12),MIN(Inputs!$D$5,J48*(1+Inputs!$C$5/12))+IF(B49=F49,H49,0)))</f>
        <v>0</v>
      </c>
      <c r="J49" s="23" t="n">
        <f aca="false">MAX(0,J48*(1+Inputs!$C$5/12)-I49)</f>
        <v>0</v>
      </c>
      <c r="K49" s="23" t="n">
        <f aca="false">IF(L48&lt;=0.005,0,MIN(L48*(1+Inputs!$C$6/12),MIN(Inputs!$D$6,L48*(1+Inputs!$C$6/12))+IF(C49=F49,H49,0)))</f>
        <v>0</v>
      </c>
      <c r="L49" s="23" t="n">
        <f aca="false">MAX(0,L48*(1+Inputs!$C$6/12)-K49)</f>
        <v>0</v>
      </c>
      <c r="M49" s="23" t="n">
        <f aca="false">IF(N48&lt;=0.005,0,MIN(N48*(1+Inputs!$C$7/12),MIN(Inputs!$D$7,N48*(1+Inputs!$C$7/12))+IF(D49=F49,H49,0)))</f>
        <v>0</v>
      </c>
      <c r="N49" s="23" t="n">
        <f aca="false">MAX(0,N48*(1+Inputs!$C$7/12)-M49)</f>
        <v>0</v>
      </c>
      <c r="O49" s="23" t="n">
        <f aca="false">IF(P48&lt;=0.005,0,MIN(P48*(1+Inputs!$C$8/12),MIN(Inputs!$D$8,P48*(1+Inputs!$C$8/12))+IF(E49=F49,H49,0)))</f>
        <v>0</v>
      </c>
      <c r="P49" s="23" t="n">
        <f aca="false">MAX(0,P48*(1+Inputs!$C$8/12)-O49)</f>
        <v>0</v>
      </c>
      <c r="Q49" s="21"/>
      <c r="R49" s="23" t="n">
        <f aca="false">J49+L49+N49+P49</f>
        <v>0</v>
      </c>
      <c r="S49" s="23" t="n">
        <f aca="false">S48+IF(J48&gt;0.005,J48*Inputs!$C$5/12,0)+IF(L48&gt;0.005,L48*Inputs!$C$6/12,0)+IF(N48&gt;0.005,N48*Inputs!$C$7/12,0)+IF(P48&gt;0.005,P48*Inputs!$C$8/12,0)</f>
        <v>35797.5394452634</v>
      </c>
    </row>
    <row r="50" customFormat="false" ht="15" hidden="false" customHeight="true" outlineLevel="0" collapsed="false">
      <c r="A50" s="21" t="n">
        <f aca="false">A49+1</f>
        <v>48</v>
      </c>
      <c r="B50" s="21" t="n">
        <f aca="false">IF(J49&gt;0.005,B$2,999)</f>
        <v>999</v>
      </c>
      <c r="C50" s="21" t="n">
        <f aca="false">IF(L49&gt;0.005,C$2,999)</f>
        <v>999</v>
      </c>
      <c r="D50" s="21" t="n">
        <f aca="false">IF(N49&gt;0.005,D$2,999)</f>
        <v>999</v>
      </c>
      <c r="E50" s="21" t="n">
        <f aca="false">IF(P49&gt;0.005,E$2,999)</f>
        <v>999</v>
      </c>
      <c r="F50" s="21" t="n">
        <f aca="false">MIN(B50:E50)</f>
        <v>999</v>
      </c>
      <c r="G50" s="21" t="n">
        <f aca="false">IF(J49&gt;0.005,MIN(Inputs!$D$5,J49*(1+Inputs!$C$5/12)),0)+IF(L49&gt;0.005,MIN(Inputs!$D$6,L49*(1+Inputs!$C$6/12)),0)+IF(N49&gt;0.005,MIN(Inputs!$D$7,N49*(1+Inputs!$C$7/12)),0)+IF(P49&gt;0.005,MIN(Inputs!$D$8,P49*(1+Inputs!$C$8/12)),0)</f>
        <v>0</v>
      </c>
      <c r="H50" s="21" t="n">
        <f aca="false">MAX(0,Inputs!$B$11-G50)</f>
        <v>6000</v>
      </c>
      <c r="I50" s="23" t="n">
        <f aca="false">IF(J49&lt;=0.005,0,MIN(J49*(1+Inputs!$C$5/12),MIN(Inputs!$D$5,J49*(1+Inputs!$C$5/12))+IF(B50=F50,H50,0)))</f>
        <v>0</v>
      </c>
      <c r="J50" s="23" t="n">
        <f aca="false">MAX(0,J49*(1+Inputs!$C$5/12)-I50)</f>
        <v>0</v>
      </c>
      <c r="K50" s="23" t="n">
        <f aca="false">IF(L49&lt;=0.005,0,MIN(L49*(1+Inputs!$C$6/12),MIN(Inputs!$D$6,L49*(1+Inputs!$C$6/12))+IF(C50=F50,H50,0)))</f>
        <v>0</v>
      </c>
      <c r="L50" s="23" t="n">
        <f aca="false">MAX(0,L49*(1+Inputs!$C$6/12)-K50)</f>
        <v>0</v>
      </c>
      <c r="M50" s="23" t="n">
        <f aca="false">IF(N49&lt;=0.005,0,MIN(N49*(1+Inputs!$C$7/12),MIN(Inputs!$D$7,N49*(1+Inputs!$C$7/12))+IF(D50=F50,H50,0)))</f>
        <v>0</v>
      </c>
      <c r="N50" s="23" t="n">
        <f aca="false">MAX(0,N49*(1+Inputs!$C$7/12)-M50)</f>
        <v>0</v>
      </c>
      <c r="O50" s="23" t="n">
        <f aca="false">IF(P49&lt;=0.005,0,MIN(P49*(1+Inputs!$C$8/12),MIN(Inputs!$D$8,P49*(1+Inputs!$C$8/12))+IF(E50=F50,H50,0)))</f>
        <v>0</v>
      </c>
      <c r="P50" s="23" t="n">
        <f aca="false">MAX(0,P49*(1+Inputs!$C$8/12)-O50)</f>
        <v>0</v>
      </c>
      <c r="Q50" s="21"/>
      <c r="R50" s="23" t="n">
        <f aca="false">J50+L50+N50+P50</f>
        <v>0</v>
      </c>
      <c r="S50" s="23" t="n">
        <f aca="false">S49+IF(J49&gt;0.005,J49*Inputs!$C$5/12,0)+IF(L49&gt;0.005,L49*Inputs!$C$6/12,0)+IF(N49&gt;0.005,N49*Inputs!$C$7/12,0)+IF(P49&gt;0.005,P49*Inputs!$C$8/12,0)</f>
        <v>35797.5394452634</v>
      </c>
    </row>
    <row r="51" customFormat="false" ht="15" hidden="false" customHeight="true" outlineLevel="0" collapsed="false">
      <c r="A51" s="21" t="n">
        <f aca="false">A50+1</f>
        <v>49</v>
      </c>
      <c r="B51" s="21" t="n">
        <f aca="false">IF(J50&gt;0.005,B$2,999)</f>
        <v>999</v>
      </c>
      <c r="C51" s="21" t="n">
        <f aca="false">IF(L50&gt;0.005,C$2,999)</f>
        <v>999</v>
      </c>
      <c r="D51" s="21" t="n">
        <f aca="false">IF(N50&gt;0.005,D$2,999)</f>
        <v>999</v>
      </c>
      <c r="E51" s="21" t="n">
        <f aca="false">IF(P50&gt;0.005,E$2,999)</f>
        <v>999</v>
      </c>
      <c r="F51" s="21" t="n">
        <f aca="false">MIN(B51:E51)</f>
        <v>999</v>
      </c>
      <c r="G51" s="21" t="n">
        <f aca="false">IF(J50&gt;0.005,MIN(Inputs!$D$5,J50*(1+Inputs!$C$5/12)),0)+IF(L50&gt;0.005,MIN(Inputs!$D$6,L50*(1+Inputs!$C$6/12)),0)+IF(N50&gt;0.005,MIN(Inputs!$D$7,N50*(1+Inputs!$C$7/12)),0)+IF(P50&gt;0.005,MIN(Inputs!$D$8,P50*(1+Inputs!$C$8/12)),0)</f>
        <v>0</v>
      </c>
      <c r="H51" s="21" t="n">
        <f aca="false">MAX(0,Inputs!$B$11-G51)</f>
        <v>6000</v>
      </c>
      <c r="I51" s="23" t="n">
        <f aca="false">IF(J50&lt;=0.005,0,MIN(J50*(1+Inputs!$C$5/12),MIN(Inputs!$D$5,J50*(1+Inputs!$C$5/12))+IF(B51=F51,H51,0)))</f>
        <v>0</v>
      </c>
      <c r="J51" s="23" t="n">
        <f aca="false">MAX(0,J50*(1+Inputs!$C$5/12)-I51)</f>
        <v>0</v>
      </c>
      <c r="K51" s="23" t="n">
        <f aca="false">IF(L50&lt;=0.005,0,MIN(L50*(1+Inputs!$C$6/12),MIN(Inputs!$D$6,L50*(1+Inputs!$C$6/12))+IF(C51=F51,H51,0)))</f>
        <v>0</v>
      </c>
      <c r="L51" s="23" t="n">
        <f aca="false">MAX(0,L50*(1+Inputs!$C$6/12)-K51)</f>
        <v>0</v>
      </c>
      <c r="M51" s="23" t="n">
        <f aca="false">IF(N50&lt;=0.005,0,MIN(N50*(1+Inputs!$C$7/12),MIN(Inputs!$D$7,N50*(1+Inputs!$C$7/12))+IF(D51=F51,H51,0)))</f>
        <v>0</v>
      </c>
      <c r="N51" s="23" t="n">
        <f aca="false">MAX(0,N50*(1+Inputs!$C$7/12)-M51)</f>
        <v>0</v>
      </c>
      <c r="O51" s="23" t="n">
        <f aca="false">IF(P50&lt;=0.005,0,MIN(P50*(1+Inputs!$C$8/12),MIN(Inputs!$D$8,P50*(1+Inputs!$C$8/12))+IF(E51=F51,H51,0)))</f>
        <v>0</v>
      </c>
      <c r="P51" s="23" t="n">
        <f aca="false">MAX(0,P50*(1+Inputs!$C$8/12)-O51)</f>
        <v>0</v>
      </c>
      <c r="Q51" s="21"/>
      <c r="R51" s="23" t="n">
        <f aca="false">J51+L51+N51+P51</f>
        <v>0</v>
      </c>
      <c r="S51" s="23" t="n">
        <f aca="false">S50+IF(J50&gt;0.005,J50*Inputs!$C$5/12,0)+IF(L50&gt;0.005,L50*Inputs!$C$6/12,0)+IF(N50&gt;0.005,N50*Inputs!$C$7/12,0)+IF(P50&gt;0.005,P50*Inputs!$C$8/12,0)</f>
        <v>35797.5394452634</v>
      </c>
    </row>
    <row r="52" customFormat="false" ht="15" hidden="false" customHeight="true" outlineLevel="0" collapsed="false">
      <c r="A52" s="21" t="n">
        <f aca="false">A51+1</f>
        <v>50</v>
      </c>
      <c r="B52" s="21" t="n">
        <f aca="false">IF(J51&gt;0.005,B$2,999)</f>
        <v>999</v>
      </c>
      <c r="C52" s="21" t="n">
        <f aca="false">IF(L51&gt;0.005,C$2,999)</f>
        <v>999</v>
      </c>
      <c r="D52" s="21" t="n">
        <f aca="false">IF(N51&gt;0.005,D$2,999)</f>
        <v>999</v>
      </c>
      <c r="E52" s="21" t="n">
        <f aca="false">IF(P51&gt;0.005,E$2,999)</f>
        <v>999</v>
      </c>
      <c r="F52" s="21" t="n">
        <f aca="false">MIN(B52:E52)</f>
        <v>999</v>
      </c>
      <c r="G52" s="21" t="n">
        <f aca="false">IF(J51&gt;0.005,MIN(Inputs!$D$5,J51*(1+Inputs!$C$5/12)),0)+IF(L51&gt;0.005,MIN(Inputs!$D$6,L51*(1+Inputs!$C$6/12)),0)+IF(N51&gt;0.005,MIN(Inputs!$D$7,N51*(1+Inputs!$C$7/12)),0)+IF(P51&gt;0.005,MIN(Inputs!$D$8,P51*(1+Inputs!$C$8/12)),0)</f>
        <v>0</v>
      </c>
      <c r="H52" s="21" t="n">
        <f aca="false">MAX(0,Inputs!$B$11-G52)</f>
        <v>6000</v>
      </c>
      <c r="I52" s="23" t="n">
        <f aca="false">IF(J51&lt;=0.005,0,MIN(J51*(1+Inputs!$C$5/12),MIN(Inputs!$D$5,J51*(1+Inputs!$C$5/12))+IF(B52=F52,H52,0)))</f>
        <v>0</v>
      </c>
      <c r="J52" s="23" t="n">
        <f aca="false">MAX(0,J51*(1+Inputs!$C$5/12)-I52)</f>
        <v>0</v>
      </c>
      <c r="K52" s="23" t="n">
        <f aca="false">IF(L51&lt;=0.005,0,MIN(L51*(1+Inputs!$C$6/12),MIN(Inputs!$D$6,L51*(1+Inputs!$C$6/12))+IF(C52=F52,H52,0)))</f>
        <v>0</v>
      </c>
      <c r="L52" s="23" t="n">
        <f aca="false">MAX(0,L51*(1+Inputs!$C$6/12)-K52)</f>
        <v>0</v>
      </c>
      <c r="M52" s="23" t="n">
        <f aca="false">IF(N51&lt;=0.005,0,MIN(N51*(1+Inputs!$C$7/12),MIN(Inputs!$D$7,N51*(1+Inputs!$C$7/12))+IF(D52=F52,H52,0)))</f>
        <v>0</v>
      </c>
      <c r="N52" s="23" t="n">
        <f aca="false">MAX(0,N51*(1+Inputs!$C$7/12)-M52)</f>
        <v>0</v>
      </c>
      <c r="O52" s="23" t="n">
        <f aca="false">IF(P51&lt;=0.005,0,MIN(P51*(1+Inputs!$C$8/12),MIN(Inputs!$D$8,P51*(1+Inputs!$C$8/12))+IF(E52=F52,H52,0)))</f>
        <v>0</v>
      </c>
      <c r="P52" s="23" t="n">
        <f aca="false">MAX(0,P51*(1+Inputs!$C$8/12)-O52)</f>
        <v>0</v>
      </c>
      <c r="Q52" s="21"/>
      <c r="R52" s="23" t="n">
        <f aca="false">J52+L52+N52+P52</f>
        <v>0</v>
      </c>
      <c r="S52" s="23" t="n">
        <f aca="false">S51+IF(J51&gt;0.005,J51*Inputs!$C$5/12,0)+IF(L51&gt;0.005,L51*Inputs!$C$6/12,0)+IF(N51&gt;0.005,N51*Inputs!$C$7/12,0)+IF(P51&gt;0.005,P51*Inputs!$C$8/12,0)</f>
        <v>35797.5394452634</v>
      </c>
    </row>
    <row r="53" customFormat="false" ht="15" hidden="false" customHeight="true" outlineLevel="0" collapsed="false">
      <c r="A53" s="21" t="n">
        <f aca="false">A52+1</f>
        <v>51</v>
      </c>
      <c r="B53" s="21" t="n">
        <f aca="false">IF(J52&gt;0.005,B$2,999)</f>
        <v>999</v>
      </c>
      <c r="C53" s="21" t="n">
        <f aca="false">IF(L52&gt;0.005,C$2,999)</f>
        <v>999</v>
      </c>
      <c r="D53" s="21" t="n">
        <f aca="false">IF(N52&gt;0.005,D$2,999)</f>
        <v>999</v>
      </c>
      <c r="E53" s="21" t="n">
        <f aca="false">IF(P52&gt;0.005,E$2,999)</f>
        <v>999</v>
      </c>
      <c r="F53" s="21" t="n">
        <f aca="false">MIN(B53:E53)</f>
        <v>999</v>
      </c>
      <c r="G53" s="21" t="n">
        <f aca="false">IF(J52&gt;0.005,MIN(Inputs!$D$5,J52*(1+Inputs!$C$5/12)),0)+IF(L52&gt;0.005,MIN(Inputs!$D$6,L52*(1+Inputs!$C$6/12)),0)+IF(N52&gt;0.005,MIN(Inputs!$D$7,N52*(1+Inputs!$C$7/12)),0)+IF(P52&gt;0.005,MIN(Inputs!$D$8,P52*(1+Inputs!$C$8/12)),0)</f>
        <v>0</v>
      </c>
      <c r="H53" s="21" t="n">
        <f aca="false">MAX(0,Inputs!$B$11-G53)</f>
        <v>6000</v>
      </c>
      <c r="I53" s="23" t="n">
        <f aca="false">IF(J52&lt;=0.005,0,MIN(J52*(1+Inputs!$C$5/12),MIN(Inputs!$D$5,J52*(1+Inputs!$C$5/12))+IF(B53=F53,H53,0)))</f>
        <v>0</v>
      </c>
      <c r="J53" s="23" t="n">
        <f aca="false">MAX(0,J52*(1+Inputs!$C$5/12)-I53)</f>
        <v>0</v>
      </c>
      <c r="K53" s="23" t="n">
        <f aca="false">IF(L52&lt;=0.005,0,MIN(L52*(1+Inputs!$C$6/12),MIN(Inputs!$D$6,L52*(1+Inputs!$C$6/12))+IF(C53=F53,H53,0)))</f>
        <v>0</v>
      </c>
      <c r="L53" s="23" t="n">
        <f aca="false">MAX(0,L52*(1+Inputs!$C$6/12)-K53)</f>
        <v>0</v>
      </c>
      <c r="M53" s="23" t="n">
        <f aca="false">IF(N52&lt;=0.005,0,MIN(N52*(1+Inputs!$C$7/12),MIN(Inputs!$D$7,N52*(1+Inputs!$C$7/12))+IF(D53=F53,H53,0)))</f>
        <v>0</v>
      </c>
      <c r="N53" s="23" t="n">
        <f aca="false">MAX(0,N52*(1+Inputs!$C$7/12)-M53)</f>
        <v>0</v>
      </c>
      <c r="O53" s="23" t="n">
        <f aca="false">IF(P52&lt;=0.005,0,MIN(P52*(1+Inputs!$C$8/12),MIN(Inputs!$D$8,P52*(1+Inputs!$C$8/12))+IF(E53=F53,H53,0)))</f>
        <v>0</v>
      </c>
      <c r="P53" s="23" t="n">
        <f aca="false">MAX(0,P52*(1+Inputs!$C$8/12)-O53)</f>
        <v>0</v>
      </c>
      <c r="Q53" s="21"/>
      <c r="R53" s="23" t="n">
        <f aca="false">J53+L53+N53+P53</f>
        <v>0</v>
      </c>
      <c r="S53" s="23" t="n">
        <f aca="false">S52+IF(J52&gt;0.005,J52*Inputs!$C$5/12,0)+IF(L52&gt;0.005,L52*Inputs!$C$6/12,0)+IF(N52&gt;0.005,N52*Inputs!$C$7/12,0)+IF(P52&gt;0.005,P52*Inputs!$C$8/12,0)</f>
        <v>35797.5394452634</v>
      </c>
    </row>
    <row r="54" customFormat="false" ht="15" hidden="false" customHeight="true" outlineLevel="0" collapsed="false">
      <c r="A54" s="21" t="n">
        <f aca="false">A53+1</f>
        <v>52</v>
      </c>
      <c r="B54" s="21" t="n">
        <f aca="false">IF(J53&gt;0.005,B$2,999)</f>
        <v>999</v>
      </c>
      <c r="C54" s="21" t="n">
        <f aca="false">IF(L53&gt;0.005,C$2,999)</f>
        <v>999</v>
      </c>
      <c r="D54" s="21" t="n">
        <f aca="false">IF(N53&gt;0.005,D$2,999)</f>
        <v>999</v>
      </c>
      <c r="E54" s="21" t="n">
        <f aca="false">IF(P53&gt;0.005,E$2,999)</f>
        <v>999</v>
      </c>
      <c r="F54" s="21" t="n">
        <f aca="false">MIN(B54:E54)</f>
        <v>999</v>
      </c>
      <c r="G54" s="21" t="n">
        <f aca="false">IF(J53&gt;0.005,MIN(Inputs!$D$5,J53*(1+Inputs!$C$5/12)),0)+IF(L53&gt;0.005,MIN(Inputs!$D$6,L53*(1+Inputs!$C$6/12)),0)+IF(N53&gt;0.005,MIN(Inputs!$D$7,N53*(1+Inputs!$C$7/12)),0)+IF(P53&gt;0.005,MIN(Inputs!$D$8,P53*(1+Inputs!$C$8/12)),0)</f>
        <v>0</v>
      </c>
      <c r="H54" s="21" t="n">
        <f aca="false">MAX(0,Inputs!$B$11-G54)</f>
        <v>6000</v>
      </c>
      <c r="I54" s="23" t="n">
        <f aca="false">IF(J53&lt;=0.005,0,MIN(J53*(1+Inputs!$C$5/12),MIN(Inputs!$D$5,J53*(1+Inputs!$C$5/12))+IF(B54=F54,H54,0)))</f>
        <v>0</v>
      </c>
      <c r="J54" s="23" t="n">
        <f aca="false">MAX(0,J53*(1+Inputs!$C$5/12)-I54)</f>
        <v>0</v>
      </c>
      <c r="K54" s="23" t="n">
        <f aca="false">IF(L53&lt;=0.005,0,MIN(L53*(1+Inputs!$C$6/12),MIN(Inputs!$D$6,L53*(1+Inputs!$C$6/12))+IF(C54=F54,H54,0)))</f>
        <v>0</v>
      </c>
      <c r="L54" s="23" t="n">
        <f aca="false">MAX(0,L53*(1+Inputs!$C$6/12)-K54)</f>
        <v>0</v>
      </c>
      <c r="M54" s="23" t="n">
        <f aca="false">IF(N53&lt;=0.005,0,MIN(N53*(1+Inputs!$C$7/12),MIN(Inputs!$D$7,N53*(1+Inputs!$C$7/12))+IF(D54=F54,H54,0)))</f>
        <v>0</v>
      </c>
      <c r="N54" s="23" t="n">
        <f aca="false">MAX(0,N53*(1+Inputs!$C$7/12)-M54)</f>
        <v>0</v>
      </c>
      <c r="O54" s="23" t="n">
        <f aca="false">IF(P53&lt;=0.005,0,MIN(P53*(1+Inputs!$C$8/12),MIN(Inputs!$D$8,P53*(1+Inputs!$C$8/12))+IF(E54=F54,H54,0)))</f>
        <v>0</v>
      </c>
      <c r="P54" s="23" t="n">
        <f aca="false">MAX(0,P53*(1+Inputs!$C$8/12)-O54)</f>
        <v>0</v>
      </c>
      <c r="Q54" s="21"/>
      <c r="R54" s="23" t="n">
        <f aca="false">J54+L54+N54+P54</f>
        <v>0</v>
      </c>
      <c r="S54" s="23" t="n">
        <f aca="false">S53+IF(J53&gt;0.005,J53*Inputs!$C$5/12,0)+IF(L53&gt;0.005,L53*Inputs!$C$6/12,0)+IF(N53&gt;0.005,N53*Inputs!$C$7/12,0)+IF(P53&gt;0.005,P53*Inputs!$C$8/12,0)</f>
        <v>35797.5394452634</v>
      </c>
    </row>
    <row r="55" customFormat="false" ht="15" hidden="false" customHeight="true" outlineLevel="0" collapsed="false">
      <c r="A55" s="21" t="n">
        <f aca="false">A54+1</f>
        <v>53</v>
      </c>
      <c r="B55" s="21" t="n">
        <f aca="false">IF(J54&gt;0.005,B$2,999)</f>
        <v>999</v>
      </c>
      <c r="C55" s="21" t="n">
        <f aca="false">IF(L54&gt;0.005,C$2,999)</f>
        <v>999</v>
      </c>
      <c r="D55" s="21" t="n">
        <f aca="false">IF(N54&gt;0.005,D$2,999)</f>
        <v>999</v>
      </c>
      <c r="E55" s="21" t="n">
        <f aca="false">IF(P54&gt;0.005,E$2,999)</f>
        <v>999</v>
      </c>
      <c r="F55" s="21" t="n">
        <f aca="false">MIN(B55:E55)</f>
        <v>999</v>
      </c>
      <c r="G55" s="21" t="n">
        <f aca="false">IF(J54&gt;0.005,MIN(Inputs!$D$5,J54*(1+Inputs!$C$5/12)),0)+IF(L54&gt;0.005,MIN(Inputs!$D$6,L54*(1+Inputs!$C$6/12)),0)+IF(N54&gt;0.005,MIN(Inputs!$D$7,N54*(1+Inputs!$C$7/12)),0)+IF(P54&gt;0.005,MIN(Inputs!$D$8,P54*(1+Inputs!$C$8/12)),0)</f>
        <v>0</v>
      </c>
      <c r="H55" s="21" t="n">
        <f aca="false">MAX(0,Inputs!$B$11-G55)</f>
        <v>6000</v>
      </c>
      <c r="I55" s="23" t="n">
        <f aca="false">IF(J54&lt;=0.005,0,MIN(J54*(1+Inputs!$C$5/12),MIN(Inputs!$D$5,J54*(1+Inputs!$C$5/12))+IF(B55=F55,H55,0)))</f>
        <v>0</v>
      </c>
      <c r="J55" s="23" t="n">
        <f aca="false">MAX(0,J54*(1+Inputs!$C$5/12)-I55)</f>
        <v>0</v>
      </c>
      <c r="K55" s="23" t="n">
        <f aca="false">IF(L54&lt;=0.005,0,MIN(L54*(1+Inputs!$C$6/12),MIN(Inputs!$D$6,L54*(1+Inputs!$C$6/12))+IF(C55=F55,H55,0)))</f>
        <v>0</v>
      </c>
      <c r="L55" s="23" t="n">
        <f aca="false">MAX(0,L54*(1+Inputs!$C$6/12)-K55)</f>
        <v>0</v>
      </c>
      <c r="M55" s="23" t="n">
        <f aca="false">IF(N54&lt;=0.005,0,MIN(N54*(1+Inputs!$C$7/12),MIN(Inputs!$D$7,N54*(1+Inputs!$C$7/12))+IF(D55=F55,H55,0)))</f>
        <v>0</v>
      </c>
      <c r="N55" s="23" t="n">
        <f aca="false">MAX(0,N54*(1+Inputs!$C$7/12)-M55)</f>
        <v>0</v>
      </c>
      <c r="O55" s="23" t="n">
        <f aca="false">IF(P54&lt;=0.005,0,MIN(P54*(1+Inputs!$C$8/12),MIN(Inputs!$D$8,P54*(1+Inputs!$C$8/12))+IF(E55=F55,H55,0)))</f>
        <v>0</v>
      </c>
      <c r="P55" s="23" t="n">
        <f aca="false">MAX(0,P54*(1+Inputs!$C$8/12)-O55)</f>
        <v>0</v>
      </c>
      <c r="Q55" s="21"/>
      <c r="R55" s="23" t="n">
        <f aca="false">J55+L55+N55+P55</f>
        <v>0</v>
      </c>
      <c r="S55" s="23" t="n">
        <f aca="false">S54+IF(J54&gt;0.005,J54*Inputs!$C$5/12,0)+IF(L54&gt;0.005,L54*Inputs!$C$6/12,0)+IF(N54&gt;0.005,N54*Inputs!$C$7/12,0)+IF(P54&gt;0.005,P54*Inputs!$C$8/12,0)</f>
        <v>35797.5394452634</v>
      </c>
    </row>
    <row r="56" customFormat="false" ht="15" hidden="false" customHeight="true" outlineLevel="0" collapsed="false">
      <c r="A56" s="21" t="n">
        <f aca="false">A55+1</f>
        <v>54</v>
      </c>
      <c r="B56" s="21" t="n">
        <f aca="false">IF(J55&gt;0.005,B$2,999)</f>
        <v>999</v>
      </c>
      <c r="C56" s="21" t="n">
        <f aca="false">IF(L55&gt;0.005,C$2,999)</f>
        <v>999</v>
      </c>
      <c r="D56" s="21" t="n">
        <f aca="false">IF(N55&gt;0.005,D$2,999)</f>
        <v>999</v>
      </c>
      <c r="E56" s="21" t="n">
        <f aca="false">IF(P55&gt;0.005,E$2,999)</f>
        <v>999</v>
      </c>
      <c r="F56" s="21" t="n">
        <f aca="false">MIN(B56:E56)</f>
        <v>999</v>
      </c>
      <c r="G56" s="21" t="n">
        <f aca="false">IF(J55&gt;0.005,MIN(Inputs!$D$5,J55*(1+Inputs!$C$5/12)),0)+IF(L55&gt;0.005,MIN(Inputs!$D$6,L55*(1+Inputs!$C$6/12)),0)+IF(N55&gt;0.005,MIN(Inputs!$D$7,N55*(1+Inputs!$C$7/12)),0)+IF(P55&gt;0.005,MIN(Inputs!$D$8,P55*(1+Inputs!$C$8/12)),0)</f>
        <v>0</v>
      </c>
      <c r="H56" s="21" t="n">
        <f aca="false">MAX(0,Inputs!$B$11-G56)</f>
        <v>6000</v>
      </c>
      <c r="I56" s="23" t="n">
        <f aca="false">IF(J55&lt;=0.005,0,MIN(J55*(1+Inputs!$C$5/12),MIN(Inputs!$D$5,J55*(1+Inputs!$C$5/12))+IF(B56=F56,H56,0)))</f>
        <v>0</v>
      </c>
      <c r="J56" s="23" t="n">
        <f aca="false">MAX(0,J55*(1+Inputs!$C$5/12)-I56)</f>
        <v>0</v>
      </c>
      <c r="K56" s="23" t="n">
        <f aca="false">IF(L55&lt;=0.005,0,MIN(L55*(1+Inputs!$C$6/12),MIN(Inputs!$D$6,L55*(1+Inputs!$C$6/12))+IF(C56=F56,H56,0)))</f>
        <v>0</v>
      </c>
      <c r="L56" s="23" t="n">
        <f aca="false">MAX(0,L55*(1+Inputs!$C$6/12)-K56)</f>
        <v>0</v>
      </c>
      <c r="M56" s="23" t="n">
        <f aca="false">IF(N55&lt;=0.005,0,MIN(N55*(1+Inputs!$C$7/12),MIN(Inputs!$D$7,N55*(1+Inputs!$C$7/12))+IF(D56=F56,H56,0)))</f>
        <v>0</v>
      </c>
      <c r="N56" s="23" t="n">
        <f aca="false">MAX(0,N55*(1+Inputs!$C$7/12)-M56)</f>
        <v>0</v>
      </c>
      <c r="O56" s="23" t="n">
        <f aca="false">IF(P55&lt;=0.005,0,MIN(P55*(1+Inputs!$C$8/12),MIN(Inputs!$D$8,P55*(1+Inputs!$C$8/12))+IF(E56=F56,H56,0)))</f>
        <v>0</v>
      </c>
      <c r="P56" s="23" t="n">
        <f aca="false">MAX(0,P55*(1+Inputs!$C$8/12)-O56)</f>
        <v>0</v>
      </c>
      <c r="Q56" s="21"/>
      <c r="R56" s="23" t="n">
        <f aca="false">J56+L56+N56+P56</f>
        <v>0</v>
      </c>
      <c r="S56" s="23" t="n">
        <f aca="false">S55+IF(J55&gt;0.005,J55*Inputs!$C$5/12,0)+IF(L55&gt;0.005,L55*Inputs!$C$6/12,0)+IF(N55&gt;0.005,N55*Inputs!$C$7/12,0)+IF(P55&gt;0.005,P55*Inputs!$C$8/12,0)</f>
        <v>35797.5394452634</v>
      </c>
    </row>
    <row r="57" customFormat="false" ht="15" hidden="false" customHeight="true" outlineLevel="0" collapsed="false">
      <c r="A57" s="21" t="n">
        <f aca="false">A56+1</f>
        <v>55</v>
      </c>
      <c r="B57" s="21" t="n">
        <f aca="false">IF(J56&gt;0.005,B$2,999)</f>
        <v>999</v>
      </c>
      <c r="C57" s="21" t="n">
        <f aca="false">IF(L56&gt;0.005,C$2,999)</f>
        <v>999</v>
      </c>
      <c r="D57" s="21" t="n">
        <f aca="false">IF(N56&gt;0.005,D$2,999)</f>
        <v>999</v>
      </c>
      <c r="E57" s="21" t="n">
        <f aca="false">IF(P56&gt;0.005,E$2,999)</f>
        <v>999</v>
      </c>
      <c r="F57" s="21" t="n">
        <f aca="false">MIN(B57:E57)</f>
        <v>999</v>
      </c>
      <c r="G57" s="21" t="n">
        <f aca="false">IF(J56&gt;0.005,MIN(Inputs!$D$5,J56*(1+Inputs!$C$5/12)),0)+IF(L56&gt;0.005,MIN(Inputs!$D$6,L56*(1+Inputs!$C$6/12)),0)+IF(N56&gt;0.005,MIN(Inputs!$D$7,N56*(1+Inputs!$C$7/12)),0)+IF(P56&gt;0.005,MIN(Inputs!$D$8,P56*(1+Inputs!$C$8/12)),0)</f>
        <v>0</v>
      </c>
      <c r="H57" s="21" t="n">
        <f aca="false">MAX(0,Inputs!$B$11-G57)</f>
        <v>6000</v>
      </c>
      <c r="I57" s="23" t="n">
        <f aca="false">IF(J56&lt;=0.005,0,MIN(J56*(1+Inputs!$C$5/12),MIN(Inputs!$D$5,J56*(1+Inputs!$C$5/12))+IF(B57=F57,H57,0)))</f>
        <v>0</v>
      </c>
      <c r="J57" s="23" t="n">
        <f aca="false">MAX(0,J56*(1+Inputs!$C$5/12)-I57)</f>
        <v>0</v>
      </c>
      <c r="K57" s="23" t="n">
        <f aca="false">IF(L56&lt;=0.005,0,MIN(L56*(1+Inputs!$C$6/12),MIN(Inputs!$D$6,L56*(1+Inputs!$C$6/12))+IF(C57=F57,H57,0)))</f>
        <v>0</v>
      </c>
      <c r="L57" s="23" t="n">
        <f aca="false">MAX(0,L56*(1+Inputs!$C$6/12)-K57)</f>
        <v>0</v>
      </c>
      <c r="M57" s="23" t="n">
        <f aca="false">IF(N56&lt;=0.005,0,MIN(N56*(1+Inputs!$C$7/12),MIN(Inputs!$D$7,N56*(1+Inputs!$C$7/12))+IF(D57=F57,H57,0)))</f>
        <v>0</v>
      </c>
      <c r="N57" s="23" t="n">
        <f aca="false">MAX(0,N56*(1+Inputs!$C$7/12)-M57)</f>
        <v>0</v>
      </c>
      <c r="O57" s="23" t="n">
        <f aca="false">IF(P56&lt;=0.005,0,MIN(P56*(1+Inputs!$C$8/12),MIN(Inputs!$D$8,P56*(1+Inputs!$C$8/12))+IF(E57=F57,H57,0)))</f>
        <v>0</v>
      </c>
      <c r="P57" s="23" t="n">
        <f aca="false">MAX(0,P56*(1+Inputs!$C$8/12)-O57)</f>
        <v>0</v>
      </c>
      <c r="Q57" s="21"/>
      <c r="R57" s="23" t="n">
        <f aca="false">J57+L57+N57+P57</f>
        <v>0</v>
      </c>
      <c r="S57" s="23" t="n">
        <f aca="false">S56+IF(J56&gt;0.005,J56*Inputs!$C$5/12,0)+IF(L56&gt;0.005,L56*Inputs!$C$6/12,0)+IF(N56&gt;0.005,N56*Inputs!$C$7/12,0)+IF(P56&gt;0.005,P56*Inputs!$C$8/12,0)</f>
        <v>35797.5394452634</v>
      </c>
    </row>
    <row r="58" customFormat="false" ht="15" hidden="false" customHeight="true" outlineLevel="0" collapsed="false">
      <c r="A58" s="21" t="n">
        <f aca="false">A57+1</f>
        <v>56</v>
      </c>
      <c r="B58" s="21" t="n">
        <f aca="false">IF(J57&gt;0.005,B$2,999)</f>
        <v>999</v>
      </c>
      <c r="C58" s="21" t="n">
        <f aca="false">IF(L57&gt;0.005,C$2,999)</f>
        <v>999</v>
      </c>
      <c r="D58" s="21" t="n">
        <f aca="false">IF(N57&gt;0.005,D$2,999)</f>
        <v>999</v>
      </c>
      <c r="E58" s="21" t="n">
        <f aca="false">IF(P57&gt;0.005,E$2,999)</f>
        <v>999</v>
      </c>
      <c r="F58" s="21" t="n">
        <f aca="false">MIN(B58:E58)</f>
        <v>999</v>
      </c>
      <c r="G58" s="21" t="n">
        <f aca="false">IF(J57&gt;0.005,MIN(Inputs!$D$5,J57*(1+Inputs!$C$5/12)),0)+IF(L57&gt;0.005,MIN(Inputs!$D$6,L57*(1+Inputs!$C$6/12)),0)+IF(N57&gt;0.005,MIN(Inputs!$D$7,N57*(1+Inputs!$C$7/12)),0)+IF(P57&gt;0.005,MIN(Inputs!$D$8,P57*(1+Inputs!$C$8/12)),0)</f>
        <v>0</v>
      </c>
      <c r="H58" s="21" t="n">
        <f aca="false">MAX(0,Inputs!$B$11-G58)</f>
        <v>6000</v>
      </c>
      <c r="I58" s="23" t="n">
        <f aca="false">IF(J57&lt;=0.005,0,MIN(J57*(1+Inputs!$C$5/12),MIN(Inputs!$D$5,J57*(1+Inputs!$C$5/12))+IF(B58=F58,H58,0)))</f>
        <v>0</v>
      </c>
      <c r="J58" s="23" t="n">
        <f aca="false">MAX(0,J57*(1+Inputs!$C$5/12)-I58)</f>
        <v>0</v>
      </c>
      <c r="K58" s="23" t="n">
        <f aca="false">IF(L57&lt;=0.005,0,MIN(L57*(1+Inputs!$C$6/12),MIN(Inputs!$D$6,L57*(1+Inputs!$C$6/12))+IF(C58=F58,H58,0)))</f>
        <v>0</v>
      </c>
      <c r="L58" s="23" t="n">
        <f aca="false">MAX(0,L57*(1+Inputs!$C$6/12)-K58)</f>
        <v>0</v>
      </c>
      <c r="M58" s="23" t="n">
        <f aca="false">IF(N57&lt;=0.005,0,MIN(N57*(1+Inputs!$C$7/12),MIN(Inputs!$D$7,N57*(1+Inputs!$C$7/12))+IF(D58=F58,H58,0)))</f>
        <v>0</v>
      </c>
      <c r="N58" s="23" t="n">
        <f aca="false">MAX(0,N57*(1+Inputs!$C$7/12)-M58)</f>
        <v>0</v>
      </c>
      <c r="O58" s="23" t="n">
        <f aca="false">IF(P57&lt;=0.005,0,MIN(P57*(1+Inputs!$C$8/12),MIN(Inputs!$D$8,P57*(1+Inputs!$C$8/12))+IF(E58=F58,H58,0)))</f>
        <v>0</v>
      </c>
      <c r="P58" s="23" t="n">
        <f aca="false">MAX(0,P57*(1+Inputs!$C$8/12)-O58)</f>
        <v>0</v>
      </c>
      <c r="Q58" s="21"/>
      <c r="R58" s="23" t="n">
        <f aca="false">J58+L58+N58+P58</f>
        <v>0</v>
      </c>
      <c r="S58" s="23" t="n">
        <f aca="false">S57+IF(J57&gt;0.005,J57*Inputs!$C$5/12,0)+IF(L57&gt;0.005,L57*Inputs!$C$6/12,0)+IF(N57&gt;0.005,N57*Inputs!$C$7/12,0)+IF(P57&gt;0.005,P57*Inputs!$C$8/12,0)</f>
        <v>35797.5394452634</v>
      </c>
    </row>
    <row r="59" customFormat="false" ht="15" hidden="false" customHeight="true" outlineLevel="0" collapsed="false">
      <c r="A59" s="21" t="n">
        <f aca="false">A58+1</f>
        <v>57</v>
      </c>
      <c r="B59" s="21" t="n">
        <f aca="false">IF(J58&gt;0.005,B$2,999)</f>
        <v>999</v>
      </c>
      <c r="C59" s="21" t="n">
        <f aca="false">IF(L58&gt;0.005,C$2,999)</f>
        <v>999</v>
      </c>
      <c r="D59" s="21" t="n">
        <f aca="false">IF(N58&gt;0.005,D$2,999)</f>
        <v>999</v>
      </c>
      <c r="E59" s="21" t="n">
        <f aca="false">IF(P58&gt;0.005,E$2,999)</f>
        <v>999</v>
      </c>
      <c r="F59" s="21" t="n">
        <f aca="false">MIN(B59:E59)</f>
        <v>999</v>
      </c>
      <c r="G59" s="21" t="n">
        <f aca="false">IF(J58&gt;0.005,MIN(Inputs!$D$5,J58*(1+Inputs!$C$5/12)),0)+IF(L58&gt;0.005,MIN(Inputs!$D$6,L58*(1+Inputs!$C$6/12)),0)+IF(N58&gt;0.005,MIN(Inputs!$D$7,N58*(1+Inputs!$C$7/12)),0)+IF(P58&gt;0.005,MIN(Inputs!$D$8,P58*(1+Inputs!$C$8/12)),0)</f>
        <v>0</v>
      </c>
      <c r="H59" s="21" t="n">
        <f aca="false">MAX(0,Inputs!$B$11-G59)</f>
        <v>6000</v>
      </c>
      <c r="I59" s="23" t="n">
        <f aca="false">IF(J58&lt;=0.005,0,MIN(J58*(1+Inputs!$C$5/12),MIN(Inputs!$D$5,J58*(1+Inputs!$C$5/12))+IF(B59=F59,H59,0)))</f>
        <v>0</v>
      </c>
      <c r="J59" s="23" t="n">
        <f aca="false">MAX(0,J58*(1+Inputs!$C$5/12)-I59)</f>
        <v>0</v>
      </c>
      <c r="K59" s="23" t="n">
        <f aca="false">IF(L58&lt;=0.005,0,MIN(L58*(1+Inputs!$C$6/12),MIN(Inputs!$D$6,L58*(1+Inputs!$C$6/12))+IF(C59=F59,H59,0)))</f>
        <v>0</v>
      </c>
      <c r="L59" s="23" t="n">
        <f aca="false">MAX(0,L58*(1+Inputs!$C$6/12)-K59)</f>
        <v>0</v>
      </c>
      <c r="M59" s="23" t="n">
        <f aca="false">IF(N58&lt;=0.005,0,MIN(N58*(1+Inputs!$C$7/12),MIN(Inputs!$D$7,N58*(1+Inputs!$C$7/12))+IF(D59=F59,H59,0)))</f>
        <v>0</v>
      </c>
      <c r="N59" s="23" t="n">
        <f aca="false">MAX(0,N58*(1+Inputs!$C$7/12)-M59)</f>
        <v>0</v>
      </c>
      <c r="O59" s="23" t="n">
        <f aca="false">IF(P58&lt;=0.005,0,MIN(P58*(1+Inputs!$C$8/12),MIN(Inputs!$D$8,P58*(1+Inputs!$C$8/12))+IF(E59=F59,H59,0)))</f>
        <v>0</v>
      </c>
      <c r="P59" s="23" t="n">
        <f aca="false">MAX(0,P58*(1+Inputs!$C$8/12)-O59)</f>
        <v>0</v>
      </c>
      <c r="Q59" s="21"/>
      <c r="R59" s="23" t="n">
        <f aca="false">J59+L59+N59+P59</f>
        <v>0</v>
      </c>
      <c r="S59" s="23" t="n">
        <f aca="false">S58+IF(J58&gt;0.005,J58*Inputs!$C$5/12,0)+IF(L58&gt;0.005,L58*Inputs!$C$6/12,0)+IF(N58&gt;0.005,N58*Inputs!$C$7/12,0)+IF(P58&gt;0.005,P58*Inputs!$C$8/12,0)</f>
        <v>35797.5394452634</v>
      </c>
    </row>
    <row r="60" customFormat="false" ht="15" hidden="false" customHeight="true" outlineLevel="0" collapsed="false">
      <c r="A60" s="21" t="n">
        <f aca="false">A59+1</f>
        <v>58</v>
      </c>
      <c r="B60" s="21" t="n">
        <f aca="false">IF(J59&gt;0.005,B$2,999)</f>
        <v>999</v>
      </c>
      <c r="C60" s="21" t="n">
        <f aca="false">IF(L59&gt;0.005,C$2,999)</f>
        <v>999</v>
      </c>
      <c r="D60" s="21" t="n">
        <f aca="false">IF(N59&gt;0.005,D$2,999)</f>
        <v>999</v>
      </c>
      <c r="E60" s="21" t="n">
        <f aca="false">IF(P59&gt;0.005,E$2,999)</f>
        <v>999</v>
      </c>
      <c r="F60" s="21" t="n">
        <f aca="false">MIN(B60:E60)</f>
        <v>999</v>
      </c>
      <c r="G60" s="21" t="n">
        <f aca="false">IF(J59&gt;0.005,MIN(Inputs!$D$5,J59*(1+Inputs!$C$5/12)),0)+IF(L59&gt;0.005,MIN(Inputs!$D$6,L59*(1+Inputs!$C$6/12)),0)+IF(N59&gt;0.005,MIN(Inputs!$D$7,N59*(1+Inputs!$C$7/12)),0)+IF(P59&gt;0.005,MIN(Inputs!$D$8,P59*(1+Inputs!$C$8/12)),0)</f>
        <v>0</v>
      </c>
      <c r="H60" s="21" t="n">
        <f aca="false">MAX(0,Inputs!$B$11-G60)</f>
        <v>6000</v>
      </c>
      <c r="I60" s="23" t="n">
        <f aca="false">IF(J59&lt;=0.005,0,MIN(J59*(1+Inputs!$C$5/12),MIN(Inputs!$D$5,J59*(1+Inputs!$C$5/12))+IF(B60=F60,H60,0)))</f>
        <v>0</v>
      </c>
      <c r="J60" s="23" t="n">
        <f aca="false">MAX(0,J59*(1+Inputs!$C$5/12)-I60)</f>
        <v>0</v>
      </c>
      <c r="K60" s="23" t="n">
        <f aca="false">IF(L59&lt;=0.005,0,MIN(L59*(1+Inputs!$C$6/12),MIN(Inputs!$D$6,L59*(1+Inputs!$C$6/12))+IF(C60=F60,H60,0)))</f>
        <v>0</v>
      </c>
      <c r="L60" s="23" t="n">
        <f aca="false">MAX(0,L59*(1+Inputs!$C$6/12)-K60)</f>
        <v>0</v>
      </c>
      <c r="M60" s="23" t="n">
        <f aca="false">IF(N59&lt;=0.005,0,MIN(N59*(1+Inputs!$C$7/12),MIN(Inputs!$D$7,N59*(1+Inputs!$C$7/12))+IF(D60=F60,H60,0)))</f>
        <v>0</v>
      </c>
      <c r="N60" s="23" t="n">
        <f aca="false">MAX(0,N59*(1+Inputs!$C$7/12)-M60)</f>
        <v>0</v>
      </c>
      <c r="O60" s="23" t="n">
        <f aca="false">IF(P59&lt;=0.005,0,MIN(P59*(1+Inputs!$C$8/12),MIN(Inputs!$D$8,P59*(1+Inputs!$C$8/12))+IF(E60=F60,H60,0)))</f>
        <v>0</v>
      </c>
      <c r="P60" s="23" t="n">
        <f aca="false">MAX(0,P59*(1+Inputs!$C$8/12)-O60)</f>
        <v>0</v>
      </c>
      <c r="Q60" s="21"/>
      <c r="R60" s="23" t="n">
        <f aca="false">J60+L60+N60+P60</f>
        <v>0</v>
      </c>
      <c r="S60" s="23" t="n">
        <f aca="false">S59+IF(J59&gt;0.005,J59*Inputs!$C$5/12,0)+IF(L59&gt;0.005,L59*Inputs!$C$6/12,0)+IF(N59&gt;0.005,N59*Inputs!$C$7/12,0)+IF(P59&gt;0.005,P59*Inputs!$C$8/12,0)</f>
        <v>35797.5394452634</v>
      </c>
    </row>
    <row r="61" customFormat="false" ht="15" hidden="false" customHeight="true" outlineLevel="0" collapsed="false">
      <c r="A61" s="21" t="n">
        <f aca="false">A60+1</f>
        <v>59</v>
      </c>
      <c r="B61" s="21" t="n">
        <f aca="false">IF(J60&gt;0.005,B$2,999)</f>
        <v>999</v>
      </c>
      <c r="C61" s="21" t="n">
        <f aca="false">IF(L60&gt;0.005,C$2,999)</f>
        <v>999</v>
      </c>
      <c r="D61" s="21" t="n">
        <f aca="false">IF(N60&gt;0.005,D$2,999)</f>
        <v>999</v>
      </c>
      <c r="E61" s="21" t="n">
        <f aca="false">IF(P60&gt;0.005,E$2,999)</f>
        <v>999</v>
      </c>
      <c r="F61" s="21" t="n">
        <f aca="false">MIN(B61:E61)</f>
        <v>999</v>
      </c>
      <c r="G61" s="21" t="n">
        <f aca="false">IF(J60&gt;0.005,MIN(Inputs!$D$5,J60*(1+Inputs!$C$5/12)),0)+IF(L60&gt;0.005,MIN(Inputs!$D$6,L60*(1+Inputs!$C$6/12)),0)+IF(N60&gt;0.005,MIN(Inputs!$D$7,N60*(1+Inputs!$C$7/12)),0)+IF(P60&gt;0.005,MIN(Inputs!$D$8,P60*(1+Inputs!$C$8/12)),0)</f>
        <v>0</v>
      </c>
      <c r="H61" s="21" t="n">
        <f aca="false">MAX(0,Inputs!$B$11-G61)</f>
        <v>6000</v>
      </c>
      <c r="I61" s="23" t="n">
        <f aca="false">IF(J60&lt;=0.005,0,MIN(J60*(1+Inputs!$C$5/12),MIN(Inputs!$D$5,J60*(1+Inputs!$C$5/12))+IF(B61=F61,H61,0)))</f>
        <v>0</v>
      </c>
      <c r="J61" s="23" t="n">
        <f aca="false">MAX(0,J60*(1+Inputs!$C$5/12)-I61)</f>
        <v>0</v>
      </c>
      <c r="K61" s="23" t="n">
        <f aca="false">IF(L60&lt;=0.005,0,MIN(L60*(1+Inputs!$C$6/12),MIN(Inputs!$D$6,L60*(1+Inputs!$C$6/12))+IF(C61=F61,H61,0)))</f>
        <v>0</v>
      </c>
      <c r="L61" s="23" t="n">
        <f aca="false">MAX(0,L60*(1+Inputs!$C$6/12)-K61)</f>
        <v>0</v>
      </c>
      <c r="M61" s="23" t="n">
        <f aca="false">IF(N60&lt;=0.005,0,MIN(N60*(1+Inputs!$C$7/12),MIN(Inputs!$D$7,N60*(1+Inputs!$C$7/12))+IF(D61=F61,H61,0)))</f>
        <v>0</v>
      </c>
      <c r="N61" s="23" t="n">
        <f aca="false">MAX(0,N60*(1+Inputs!$C$7/12)-M61)</f>
        <v>0</v>
      </c>
      <c r="O61" s="23" t="n">
        <f aca="false">IF(P60&lt;=0.005,0,MIN(P60*(1+Inputs!$C$8/12),MIN(Inputs!$D$8,P60*(1+Inputs!$C$8/12))+IF(E61=F61,H61,0)))</f>
        <v>0</v>
      </c>
      <c r="P61" s="23" t="n">
        <f aca="false">MAX(0,P60*(1+Inputs!$C$8/12)-O61)</f>
        <v>0</v>
      </c>
      <c r="Q61" s="21"/>
      <c r="R61" s="23" t="n">
        <f aca="false">J61+L61+N61+P61</f>
        <v>0</v>
      </c>
      <c r="S61" s="23" t="n">
        <f aca="false">S60+IF(J60&gt;0.005,J60*Inputs!$C$5/12,0)+IF(L60&gt;0.005,L60*Inputs!$C$6/12,0)+IF(N60&gt;0.005,N60*Inputs!$C$7/12,0)+IF(P60&gt;0.005,P60*Inputs!$C$8/12,0)</f>
        <v>35797.5394452634</v>
      </c>
    </row>
    <row r="62" customFormat="false" ht="15" hidden="false" customHeight="true" outlineLevel="0" collapsed="false">
      <c r="A62" s="21" t="n">
        <f aca="false">A61+1</f>
        <v>60</v>
      </c>
      <c r="B62" s="21" t="n">
        <f aca="false">IF(J61&gt;0.005,B$2,999)</f>
        <v>999</v>
      </c>
      <c r="C62" s="21" t="n">
        <f aca="false">IF(L61&gt;0.005,C$2,999)</f>
        <v>999</v>
      </c>
      <c r="D62" s="21" t="n">
        <f aca="false">IF(N61&gt;0.005,D$2,999)</f>
        <v>999</v>
      </c>
      <c r="E62" s="21" t="n">
        <f aca="false">IF(P61&gt;0.005,E$2,999)</f>
        <v>999</v>
      </c>
      <c r="F62" s="21" t="n">
        <f aca="false">MIN(B62:E62)</f>
        <v>999</v>
      </c>
      <c r="G62" s="21" t="n">
        <f aca="false">IF(J61&gt;0.005,MIN(Inputs!$D$5,J61*(1+Inputs!$C$5/12)),0)+IF(L61&gt;0.005,MIN(Inputs!$D$6,L61*(1+Inputs!$C$6/12)),0)+IF(N61&gt;0.005,MIN(Inputs!$D$7,N61*(1+Inputs!$C$7/12)),0)+IF(P61&gt;0.005,MIN(Inputs!$D$8,P61*(1+Inputs!$C$8/12)),0)</f>
        <v>0</v>
      </c>
      <c r="H62" s="21" t="n">
        <f aca="false">MAX(0,Inputs!$B$11-G62)</f>
        <v>6000</v>
      </c>
      <c r="I62" s="23" t="n">
        <f aca="false">IF(J61&lt;=0.005,0,MIN(J61*(1+Inputs!$C$5/12),MIN(Inputs!$D$5,J61*(1+Inputs!$C$5/12))+IF(B62=F62,H62,0)))</f>
        <v>0</v>
      </c>
      <c r="J62" s="23" t="n">
        <f aca="false">MAX(0,J61*(1+Inputs!$C$5/12)-I62)</f>
        <v>0</v>
      </c>
      <c r="K62" s="23" t="n">
        <f aca="false">IF(L61&lt;=0.005,0,MIN(L61*(1+Inputs!$C$6/12),MIN(Inputs!$D$6,L61*(1+Inputs!$C$6/12))+IF(C62=F62,H62,0)))</f>
        <v>0</v>
      </c>
      <c r="L62" s="23" t="n">
        <f aca="false">MAX(0,L61*(1+Inputs!$C$6/12)-K62)</f>
        <v>0</v>
      </c>
      <c r="M62" s="23" t="n">
        <f aca="false">IF(N61&lt;=0.005,0,MIN(N61*(1+Inputs!$C$7/12),MIN(Inputs!$D$7,N61*(1+Inputs!$C$7/12))+IF(D62=F62,H62,0)))</f>
        <v>0</v>
      </c>
      <c r="N62" s="23" t="n">
        <f aca="false">MAX(0,N61*(1+Inputs!$C$7/12)-M62)</f>
        <v>0</v>
      </c>
      <c r="O62" s="23" t="n">
        <f aca="false">IF(P61&lt;=0.005,0,MIN(P61*(1+Inputs!$C$8/12),MIN(Inputs!$D$8,P61*(1+Inputs!$C$8/12))+IF(E62=F62,H62,0)))</f>
        <v>0</v>
      </c>
      <c r="P62" s="23" t="n">
        <f aca="false">MAX(0,P61*(1+Inputs!$C$8/12)-O62)</f>
        <v>0</v>
      </c>
      <c r="Q62" s="21"/>
      <c r="R62" s="23" t="n">
        <f aca="false">J62+L62+N62+P62</f>
        <v>0</v>
      </c>
      <c r="S62" s="23" t="n">
        <f aca="false">S61+IF(J61&gt;0.005,J61*Inputs!$C$5/12,0)+IF(L61&gt;0.005,L61*Inputs!$C$6/12,0)+IF(N61&gt;0.005,N61*Inputs!$C$7/12,0)+IF(P61&gt;0.005,P61*Inputs!$C$8/12,0)</f>
        <v>35797.5394452634</v>
      </c>
    </row>
    <row r="63" customFormat="false" ht="15" hidden="false" customHeight="true" outlineLevel="0" collapsed="false">
      <c r="A63" s="21" t="n">
        <f aca="false">A62+1</f>
        <v>61</v>
      </c>
      <c r="B63" s="21" t="n">
        <f aca="false">IF(J62&gt;0.005,B$2,999)</f>
        <v>999</v>
      </c>
      <c r="C63" s="21" t="n">
        <f aca="false">IF(L62&gt;0.005,C$2,999)</f>
        <v>999</v>
      </c>
      <c r="D63" s="21" t="n">
        <f aca="false">IF(N62&gt;0.005,D$2,999)</f>
        <v>999</v>
      </c>
      <c r="E63" s="21" t="n">
        <f aca="false">IF(P62&gt;0.005,E$2,999)</f>
        <v>999</v>
      </c>
      <c r="F63" s="21" t="n">
        <f aca="false">MIN(B63:E63)</f>
        <v>999</v>
      </c>
      <c r="G63" s="21" t="n">
        <f aca="false">IF(J62&gt;0.005,MIN(Inputs!$D$5,J62*(1+Inputs!$C$5/12)),0)+IF(L62&gt;0.005,MIN(Inputs!$D$6,L62*(1+Inputs!$C$6/12)),0)+IF(N62&gt;0.005,MIN(Inputs!$D$7,N62*(1+Inputs!$C$7/12)),0)+IF(P62&gt;0.005,MIN(Inputs!$D$8,P62*(1+Inputs!$C$8/12)),0)</f>
        <v>0</v>
      </c>
      <c r="H63" s="21" t="n">
        <f aca="false">MAX(0,Inputs!$B$11-G63)</f>
        <v>6000</v>
      </c>
      <c r="I63" s="23" t="n">
        <f aca="false">IF(J62&lt;=0.005,0,MIN(J62*(1+Inputs!$C$5/12),MIN(Inputs!$D$5,J62*(1+Inputs!$C$5/12))+IF(B63=F63,H63,0)))</f>
        <v>0</v>
      </c>
      <c r="J63" s="23" t="n">
        <f aca="false">MAX(0,J62*(1+Inputs!$C$5/12)-I63)</f>
        <v>0</v>
      </c>
      <c r="K63" s="23" t="n">
        <f aca="false">IF(L62&lt;=0.005,0,MIN(L62*(1+Inputs!$C$6/12),MIN(Inputs!$D$6,L62*(1+Inputs!$C$6/12))+IF(C63=F63,H63,0)))</f>
        <v>0</v>
      </c>
      <c r="L63" s="23" t="n">
        <f aca="false">MAX(0,L62*(1+Inputs!$C$6/12)-K63)</f>
        <v>0</v>
      </c>
      <c r="M63" s="23" t="n">
        <f aca="false">IF(N62&lt;=0.005,0,MIN(N62*(1+Inputs!$C$7/12),MIN(Inputs!$D$7,N62*(1+Inputs!$C$7/12))+IF(D63=F63,H63,0)))</f>
        <v>0</v>
      </c>
      <c r="N63" s="23" t="n">
        <f aca="false">MAX(0,N62*(1+Inputs!$C$7/12)-M63)</f>
        <v>0</v>
      </c>
      <c r="O63" s="23" t="n">
        <f aca="false">IF(P62&lt;=0.005,0,MIN(P62*(1+Inputs!$C$8/12),MIN(Inputs!$D$8,P62*(1+Inputs!$C$8/12))+IF(E63=F63,H63,0)))</f>
        <v>0</v>
      </c>
      <c r="P63" s="23" t="n">
        <f aca="false">MAX(0,P62*(1+Inputs!$C$8/12)-O63)</f>
        <v>0</v>
      </c>
      <c r="Q63" s="21"/>
      <c r="R63" s="23" t="n">
        <f aca="false">J63+L63+N63+P63</f>
        <v>0</v>
      </c>
      <c r="S63" s="23" t="n">
        <f aca="false">S62+IF(J62&gt;0.005,J62*Inputs!$C$5/12,0)+IF(L62&gt;0.005,L62*Inputs!$C$6/12,0)+IF(N62&gt;0.005,N62*Inputs!$C$7/12,0)+IF(P62&gt;0.005,P62*Inputs!$C$8/12,0)</f>
        <v>35797.5394452634</v>
      </c>
    </row>
    <row r="64" customFormat="false" ht="15" hidden="false" customHeight="true" outlineLevel="0" collapsed="false">
      <c r="A64" s="21" t="n">
        <f aca="false">A63+1</f>
        <v>62</v>
      </c>
      <c r="B64" s="21" t="n">
        <f aca="false">IF(J63&gt;0.005,B$2,999)</f>
        <v>999</v>
      </c>
      <c r="C64" s="21" t="n">
        <f aca="false">IF(L63&gt;0.005,C$2,999)</f>
        <v>999</v>
      </c>
      <c r="D64" s="21" t="n">
        <f aca="false">IF(N63&gt;0.005,D$2,999)</f>
        <v>999</v>
      </c>
      <c r="E64" s="21" t="n">
        <f aca="false">IF(P63&gt;0.005,E$2,999)</f>
        <v>999</v>
      </c>
      <c r="F64" s="21" t="n">
        <f aca="false">MIN(B64:E64)</f>
        <v>999</v>
      </c>
      <c r="G64" s="21" t="n">
        <f aca="false">IF(J63&gt;0.005,MIN(Inputs!$D$5,J63*(1+Inputs!$C$5/12)),0)+IF(L63&gt;0.005,MIN(Inputs!$D$6,L63*(1+Inputs!$C$6/12)),0)+IF(N63&gt;0.005,MIN(Inputs!$D$7,N63*(1+Inputs!$C$7/12)),0)+IF(P63&gt;0.005,MIN(Inputs!$D$8,P63*(1+Inputs!$C$8/12)),0)</f>
        <v>0</v>
      </c>
      <c r="H64" s="21" t="n">
        <f aca="false">MAX(0,Inputs!$B$11-G64)</f>
        <v>6000</v>
      </c>
      <c r="I64" s="23" t="n">
        <f aca="false">IF(J63&lt;=0.005,0,MIN(J63*(1+Inputs!$C$5/12),MIN(Inputs!$D$5,J63*(1+Inputs!$C$5/12))+IF(B64=F64,H64,0)))</f>
        <v>0</v>
      </c>
      <c r="J64" s="23" t="n">
        <f aca="false">MAX(0,J63*(1+Inputs!$C$5/12)-I64)</f>
        <v>0</v>
      </c>
      <c r="K64" s="23" t="n">
        <f aca="false">IF(L63&lt;=0.005,0,MIN(L63*(1+Inputs!$C$6/12),MIN(Inputs!$D$6,L63*(1+Inputs!$C$6/12))+IF(C64=F64,H64,0)))</f>
        <v>0</v>
      </c>
      <c r="L64" s="23" t="n">
        <f aca="false">MAX(0,L63*(1+Inputs!$C$6/12)-K64)</f>
        <v>0</v>
      </c>
      <c r="M64" s="23" t="n">
        <f aca="false">IF(N63&lt;=0.005,0,MIN(N63*(1+Inputs!$C$7/12),MIN(Inputs!$D$7,N63*(1+Inputs!$C$7/12))+IF(D64=F64,H64,0)))</f>
        <v>0</v>
      </c>
      <c r="N64" s="23" t="n">
        <f aca="false">MAX(0,N63*(1+Inputs!$C$7/12)-M64)</f>
        <v>0</v>
      </c>
      <c r="O64" s="23" t="n">
        <f aca="false">IF(P63&lt;=0.005,0,MIN(P63*(1+Inputs!$C$8/12),MIN(Inputs!$D$8,P63*(1+Inputs!$C$8/12))+IF(E64=F64,H64,0)))</f>
        <v>0</v>
      </c>
      <c r="P64" s="23" t="n">
        <f aca="false">MAX(0,P63*(1+Inputs!$C$8/12)-O64)</f>
        <v>0</v>
      </c>
      <c r="Q64" s="21"/>
      <c r="R64" s="23" t="n">
        <f aca="false">J64+L64+N64+P64</f>
        <v>0</v>
      </c>
      <c r="S64" s="23" t="n">
        <f aca="false">S63+IF(J63&gt;0.005,J63*Inputs!$C$5/12,0)+IF(L63&gt;0.005,L63*Inputs!$C$6/12,0)+IF(N63&gt;0.005,N63*Inputs!$C$7/12,0)+IF(P63&gt;0.005,P63*Inputs!$C$8/12,0)</f>
        <v>35797.5394452634</v>
      </c>
    </row>
    <row r="65" customFormat="false" ht="15" hidden="false" customHeight="true" outlineLevel="0" collapsed="false">
      <c r="A65" s="21" t="n">
        <f aca="false">A64+1</f>
        <v>63</v>
      </c>
      <c r="B65" s="21" t="n">
        <f aca="false">IF(J64&gt;0.005,B$2,999)</f>
        <v>999</v>
      </c>
      <c r="C65" s="21" t="n">
        <f aca="false">IF(L64&gt;0.005,C$2,999)</f>
        <v>999</v>
      </c>
      <c r="D65" s="21" t="n">
        <f aca="false">IF(N64&gt;0.005,D$2,999)</f>
        <v>999</v>
      </c>
      <c r="E65" s="21" t="n">
        <f aca="false">IF(P64&gt;0.005,E$2,999)</f>
        <v>999</v>
      </c>
      <c r="F65" s="21" t="n">
        <f aca="false">MIN(B65:E65)</f>
        <v>999</v>
      </c>
      <c r="G65" s="21" t="n">
        <f aca="false">IF(J64&gt;0.005,MIN(Inputs!$D$5,J64*(1+Inputs!$C$5/12)),0)+IF(L64&gt;0.005,MIN(Inputs!$D$6,L64*(1+Inputs!$C$6/12)),0)+IF(N64&gt;0.005,MIN(Inputs!$D$7,N64*(1+Inputs!$C$7/12)),0)+IF(P64&gt;0.005,MIN(Inputs!$D$8,P64*(1+Inputs!$C$8/12)),0)</f>
        <v>0</v>
      </c>
      <c r="H65" s="21" t="n">
        <f aca="false">MAX(0,Inputs!$B$11-G65)</f>
        <v>6000</v>
      </c>
      <c r="I65" s="23" t="n">
        <f aca="false">IF(J64&lt;=0.005,0,MIN(J64*(1+Inputs!$C$5/12),MIN(Inputs!$D$5,J64*(1+Inputs!$C$5/12))+IF(B65=F65,H65,0)))</f>
        <v>0</v>
      </c>
      <c r="J65" s="23" t="n">
        <f aca="false">MAX(0,J64*(1+Inputs!$C$5/12)-I65)</f>
        <v>0</v>
      </c>
      <c r="K65" s="23" t="n">
        <f aca="false">IF(L64&lt;=0.005,0,MIN(L64*(1+Inputs!$C$6/12),MIN(Inputs!$D$6,L64*(1+Inputs!$C$6/12))+IF(C65=F65,H65,0)))</f>
        <v>0</v>
      </c>
      <c r="L65" s="23" t="n">
        <f aca="false">MAX(0,L64*(1+Inputs!$C$6/12)-K65)</f>
        <v>0</v>
      </c>
      <c r="M65" s="23" t="n">
        <f aca="false">IF(N64&lt;=0.005,0,MIN(N64*(1+Inputs!$C$7/12),MIN(Inputs!$D$7,N64*(1+Inputs!$C$7/12))+IF(D65=F65,H65,0)))</f>
        <v>0</v>
      </c>
      <c r="N65" s="23" t="n">
        <f aca="false">MAX(0,N64*(1+Inputs!$C$7/12)-M65)</f>
        <v>0</v>
      </c>
      <c r="O65" s="23" t="n">
        <f aca="false">IF(P64&lt;=0.005,0,MIN(P64*(1+Inputs!$C$8/12),MIN(Inputs!$D$8,P64*(1+Inputs!$C$8/12))+IF(E65=F65,H65,0)))</f>
        <v>0</v>
      </c>
      <c r="P65" s="23" t="n">
        <f aca="false">MAX(0,P64*(1+Inputs!$C$8/12)-O65)</f>
        <v>0</v>
      </c>
      <c r="Q65" s="21"/>
      <c r="R65" s="23" t="n">
        <f aca="false">J65+L65+N65+P65</f>
        <v>0</v>
      </c>
      <c r="S65" s="23" t="n">
        <f aca="false">S64+IF(J64&gt;0.005,J64*Inputs!$C$5/12,0)+IF(L64&gt;0.005,L64*Inputs!$C$6/12,0)+IF(N64&gt;0.005,N64*Inputs!$C$7/12,0)+IF(P64&gt;0.005,P64*Inputs!$C$8/12,0)</f>
        <v>35797.5394452634</v>
      </c>
    </row>
    <row r="66" customFormat="false" ht="15" hidden="false" customHeight="true" outlineLevel="0" collapsed="false">
      <c r="A66" s="21" t="n">
        <f aca="false">A65+1</f>
        <v>64</v>
      </c>
      <c r="B66" s="21" t="n">
        <f aca="false">IF(J65&gt;0.005,B$2,999)</f>
        <v>999</v>
      </c>
      <c r="C66" s="21" t="n">
        <f aca="false">IF(L65&gt;0.005,C$2,999)</f>
        <v>999</v>
      </c>
      <c r="D66" s="21" t="n">
        <f aca="false">IF(N65&gt;0.005,D$2,999)</f>
        <v>999</v>
      </c>
      <c r="E66" s="21" t="n">
        <f aca="false">IF(P65&gt;0.005,E$2,999)</f>
        <v>999</v>
      </c>
      <c r="F66" s="21" t="n">
        <f aca="false">MIN(B66:E66)</f>
        <v>999</v>
      </c>
      <c r="G66" s="21" t="n">
        <f aca="false">IF(J65&gt;0.005,MIN(Inputs!$D$5,J65*(1+Inputs!$C$5/12)),0)+IF(L65&gt;0.005,MIN(Inputs!$D$6,L65*(1+Inputs!$C$6/12)),0)+IF(N65&gt;0.005,MIN(Inputs!$D$7,N65*(1+Inputs!$C$7/12)),0)+IF(P65&gt;0.005,MIN(Inputs!$D$8,P65*(1+Inputs!$C$8/12)),0)</f>
        <v>0</v>
      </c>
      <c r="H66" s="21" t="n">
        <f aca="false">MAX(0,Inputs!$B$11-G66)</f>
        <v>6000</v>
      </c>
      <c r="I66" s="23" t="n">
        <f aca="false">IF(J65&lt;=0.005,0,MIN(J65*(1+Inputs!$C$5/12),MIN(Inputs!$D$5,J65*(1+Inputs!$C$5/12))+IF(B66=F66,H66,0)))</f>
        <v>0</v>
      </c>
      <c r="J66" s="23" t="n">
        <f aca="false">MAX(0,J65*(1+Inputs!$C$5/12)-I66)</f>
        <v>0</v>
      </c>
      <c r="K66" s="23" t="n">
        <f aca="false">IF(L65&lt;=0.005,0,MIN(L65*(1+Inputs!$C$6/12),MIN(Inputs!$D$6,L65*(1+Inputs!$C$6/12))+IF(C66=F66,H66,0)))</f>
        <v>0</v>
      </c>
      <c r="L66" s="23" t="n">
        <f aca="false">MAX(0,L65*(1+Inputs!$C$6/12)-K66)</f>
        <v>0</v>
      </c>
      <c r="M66" s="23" t="n">
        <f aca="false">IF(N65&lt;=0.005,0,MIN(N65*(1+Inputs!$C$7/12),MIN(Inputs!$D$7,N65*(1+Inputs!$C$7/12))+IF(D66=F66,H66,0)))</f>
        <v>0</v>
      </c>
      <c r="N66" s="23" t="n">
        <f aca="false">MAX(0,N65*(1+Inputs!$C$7/12)-M66)</f>
        <v>0</v>
      </c>
      <c r="O66" s="23" t="n">
        <f aca="false">IF(P65&lt;=0.005,0,MIN(P65*(1+Inputs!$C$8/12),MIN(Inputs!$D$8,P65*(1+Inputs!$C$8/12))+IF(E66=F66,H66,0)))</f>
        <v>0</v>
      </c>
      <c r="P66" s="23" t="n">
        <f aca="false">MAX(0,P65*(1+Inputs!$C$8/12)-O66)</f>
        <v>0</v>
      </c>
      <c r="Q66" s="21"/>
      <c r="R66" s="23" t="n">
        <f aca="false">J66+L66+N66+P66</f>
        <v>0</v>
      </c>
      <c r="S66" s="23" t="n">
        <f aca="false">S65+IF(J65&gt;0.005,J65*Inputs!$C$5/12,0)+IF(L65&gt;0.005,L65*Inputs!$C$6/12,0)+IF(N65&gt;0.005,N65*Inputs!$C$7/12,0)+IF(P65&gt;0.005,P65*Inputs!$C$8/12,0)</f>
        <v>35797.5394452634</v>
      </c>
    </row>
    <row r="67" customFormat="false" ht="15" hidden="false" customHeight="true" outlineLevel="0" collapsed="false">
      <c r="A67" s="21" t="n">
        <f aca="false">A66+1</f>
        <v>65</v>
      </c>
      <c r="B67" s="21" t="n">
        <f aca="false">IF(J66&gt;0.005,B$2,999)</f>
        <v>999</v>
      </c>
      <c r="C67" s="21" t="n">
        <f aca="false">IF(L66&gt;0.005,C$2,999)</f>
        <v>999</v>
      </c>
      <c r="D67" s="21" t="n">
        <f aca="false">IF(N66&gt;0.005,D$2,999)</f>
        <v>999</v>
      </c>
      <c r="E67" s="21" t="n">
        <f aca="false">IF(P66&gt;0.005,E$2,999)</f>
        <v>999</v>
      </c>
      <c r="F67" s="21" t="n">
        <f aca="false">MIN(B67:E67)</f>
        <v>999</v>
      </c>
      <c r="G67" s="21" t="n">
        <f aca="false">IF(J66&gt;0.005,MIN(Inputs!$D$5,J66*(1+Inputs!$C$5/12)),0)+IF(L66&gt;0.005,MIN(Inputs!$D$6,L66*(1+Inputs!$C$6/12)),0)+IF(N66&gt;0.005,MIN(Inputs!$D$7,N66*(1+Inputs!$C$7/12)),0)+IF(P66&gt;0.005,MIN(Inputs!$D$8,P66*(1+Inputs!$C$8/12)),0)</f>
        <v>0</v>
      </c>
      <c r="H67" s="21" t="n">
        <f aca="false">MAX(0,Inputs!$B$11-G67)</f>
        <v>6000</v>
      </c>
      <c r="I67" s="23" t="n">
        <f aca="false">IF(J66&lt;=0.005,0,MIN(J66*(1+Inputs!$C$5/12),MIN(Inputs!$D$5,J66*(1+Inputs!$C$5/12))+IF(B67=F67,H67,0)))</f>
        <v>0</v>
      </c>
      <c r="J67" s="23" t="n">
        <f aca="false">MAX(0,J66*(1+Inputs!$C$5/12)-I67)</f>
        <v>0</v>
      </c>
      <c r="K67" s="23" t="n">
        <f aca="false">IF(L66&lt;=0.005,0,MIN(L66*(1+Inputs!$C$6/12),MIN(Inputs!$D$6,L66*(1+Inputs!$C$6/12))+IF(C67=F67,H67,0)))</f>
        <v>0</v>
      </c>
      <c r="L67" s="23" t="n">
        <f aca="false">MAX(0,L66*(1+Inputs!$C$6/12)-K67)</f>
        <v>0</v>
      </c>
      <c r="M67" s="23" t="n">
        <f aca="false">IF(N66&lt;=0.005,0,MIN(N66*(1+Inputs!$C$7/12),MIN(Inputs!$D$7,N66*(1+Inputs!$C$7/12))+IF(D67=F67,H67,0)))</f>
        <v>0</v>
      </c>
      <c r="N67" s="23" t="n">
        <f aca="false">MAX(0,N66*(1+Inputs!$C$7/12)-M67)</f>
        <v>0</v>
      </c>
      <c r="O67" s="23" t="n">
        <f aca="false">IF(P66&lt;=0.005,0,MIN(P66*(1+Inputs!$C$8/12),MIN(Inputs!$D$8,P66*(1+Inputs!$C$8/12))+IF(E67=F67,H67,0)))</f>
        <v>0</v>
      </c>
      <c r="P67" s="23" t="n">
        <f aca="false">MAX(0,P66*(1+Inputs!$C$8/12)-O67)</f>
        <v>0</v>
      </c>
      <c r="Q67" s="21"/>
      <c r="R67" s="23" t="n">
        <f aca="false">J67+L67+N67+P67</f>
        <v>0</v>
      </c>
      <c r="S67" s="23" t="n">
        <f aca="false">S66+IF(J66&gt;0.005,J66*Inputs!$C$5/12,0)+IF(L66&gt;0.005,L66*Inputs!$C$6/12,0)+IF(N66&gt;0.005,N66*Inputs!$C$7/12,0)+IF(P66&gt;0.005,P66*Inputs!$C$8/12,0)</f>
        <v>35797.5394452634</v>
      </c>
    </row>
    <row r="68" customFormat="false" ht="15" hidden="false" customHeight="true" outlineLevel="0" collapsed="false">
      <c r="A68" s="21" t="n">
        <f aca="false">A67+1</f>
        <v>66</v>
      </c>
      <c r="B68" s="21" t="n">
        <f aca="false">IF(J67&gt;0.005,B$2,999)</f>
        <v>999</v>
      </c>
      <c r="C68" s="21" t="n">
        <f aca="false">IF(L67&gt;0.005,C$2,999)</f>
        <v>999</v>
      </c>
      <c r="D68" s="21" t="n">
        <f aca="false">IF(N67&gt;0.005,D$2,999)</f>
        <v>999</v>
      </c>
      <c r="E68" s="21" t="n">
        <f aca="false">IF(P67&gt;0.005,E$2,999)</f>
        <v>999</v>
      </c>
      <c r="F68" s="21" t="n">
        <f aca="false">MIN(B68:E68)</f>
        <v>999</v>
      </c>
      <c r="G68" s="21" t="n">
        <f aca="false">IF(J67&gt;0.005,MIN(Inputs!$D$5,J67*(1+Inputs!$C$5/12)),0)+IF(L67&gt;0.005,MIN(Inputs!$D$6,L67*(1+Inputs!$C$6/12)),0)+IF(N67&gt;0.005,MIN(Inputs!$D$7,N67*(1+Inputs!$C$7/12)),0)+IF(P67&gt;0.005,MIN(Inputs!$D$8,P67*(1+Inputs!$C$8/12)),0)</f>
        <v>0</v>
      </c>
      <c r="H68" s="21" t="n">
        <f aca="false">MAX(0,Inputs!$B$11-G68)</f>
        <v>6000</v>
      </c>
      <c r="I68" s="23" t="n">
        <f aca="false">IF(J67&lt;=0.005,0,MIN(J67*(1+Inputs!$C$5/12),MIN(Inputs!$D$5,J67*(1+Inputs!$C$5/12))+IF(B68=F68,H68,0)))</f>
        <v>0</v>
      </c>
      <c r="J68" s="23" t="n">
        <f aca="false">MAX(0,J67*(1+Inputs!$C$5/12)-I68)</f>
        <v>0</v>
      </c>
      <c r="K68" s="23" t="n">
        <f aca="false">IF(L67&lt;=0.005,0,MIN(L67*(1+Inputs!$C$6/12),MIN(Inputs!$D$6,L67*(1+Inputs!$C$6/12))+IF(C68=F68,H68,0)))</f>
        <v>0</v>
      </c>
      <c r="L68" s="23" t="n">
        <f aca="false">MAX(0,L67*(1+Inputs!$C$6/12)-K68)</f>
        <v>0</v>
      </c>
      <c r="M68" s="23" t="n">
        <f aca="false">IF(N67&lt;=0.005,0,MIN(N67*(1+Inputs!$C$7/12),MIN(Inputs!$D$7,N67*(1+Inputs!$C$7/12))+IF(D68=F68,H68,0)))</f>
        <v>0</v>
      </c>
      <c r="N68" s="23" t="n">
        <f aca="false">MAX(0,N67*(1+Inputs!$C$7/12)-M68)</f>
        <v>0</v>
      </c>
      <c r="O68" s="23" t="n">
        <f aca="false">IF(P67&lt;=0.005,0,MIN(P67*(1+Inputs!$C$8/12),MIN(Inputs!$D$8,P67*(1+Inputs!$C$8/12))+IF(E68=F68,H68,0)))</f>
        <v>0</v>
      </c>
      <c r="P68" s="23" t="n">
        <f aca="false">MAX(0,P67*(1+Inputs!$C$8/12)-O68)</f>
        <v>0</v>
      </c>
      <c r="Q68" s="21"/>
      <c r="R68" s="23" t="n">
        <f aca="false">J68+L68+N68+P68</f>
        <v>0</v>
      </c>
      <c r="S68" s="23" t="n">
        <f aca="false">S67+IF(J67&gt;0.005,J67*Inputs!$C$5/12,0)+IF(L67&gt;0.005,L67*Inputs!$C$6/12,0)+IF(N67&gt;0.005,N67*Inputs!$C$7/12,0)+IF(P67&gt;0.005,P67*Inputs!$C$8/12,0)</f>
        <v>35797.5394452634</v>
      </c>
    </row>
    <row r="69" customFormat="false" ht="15" hidden="false" customHeight="true" outlineLevel="0" collapsed="false">
      <c r="A69" s="21" t="n">
        <f aca="false">A68+1</f>
        <v>67</v>
      </c>
      <c r="B69" s="21" t="n">
        <f aca="false">IF(J68&gt;0.005,B$2,999)</f>
        <v>999</v>
      </c>
      <c r="C69" s="21" t="n">
        <f aca="false">IF(L68&gt;0.005,C$2,999)</f>
        <v>999</v>
      </c>
      <c r="D69" s="21" t="n">
        <f aca="false">IF(N68&gt;0.005,D$2,999)</f>
        <v>999</v>
      </c>
      <c r="E69" s="21" t="n">
        <f aca="false">IF(P68&gt;0.005,E$2,999)</f>
        <v>999</v>
      </c>
      <c r="F69" s="21" t="n">
        <f aca="false">MIN(B69:E69)</f>
        <v>999</v>
      </c>
      <c r="G69" s="21" t="n">
        <f aca="false">IF(J68&gt;0.005,MIN(Inputs!$D$5,J68*(1+Inputs!$C$5/12)),0)+IF(L68&gt;0.005,MIN(Inputs!$D$6,L68*(1+Inputs!$C$6/12)),0)+IF(N68&gt;0.005,MIN(Inputs!$D$7,N68*(1+Inputs!$C$7/12)),0)+IF(P68&gt;0.005,MIN(Inputs!$D$8,P68*(1+Inputs!$C$8/12)),0)</f>
        <v>0</v>
      </c>
      <c r="H69" s="21" t="n">
        <f aca="false">MAX(0,Inputs!$B$11-G69)</f>
        <v>6000</v>
      </c>
      <c r="I69" s="23" t="n">
        <f aca="false">IF(J68&lt;=0.005,0,MIN(J68*(1+Inputs!$C$5/12),MIN(Inputs!$D$5,J68*(1+Inputs!$C$5/12))+IF(B69=F69,H69,0)))</f>
        <v>0</v>
      </c>
      <c r="J69" s="23" t="n">
        <f aca="false">MAX(0,J68*(1+Inputs!$C$5/12)-I69)</f>
        <v>0</v>
      </c>
      <c r="K69" s="23" t="n">
        <f aca="false">IF(L68&lt;=0.005,0,MIN(L68*(1+Inputs!$C$6/12),MIN(Inputs!$D$6,L68*(1+Inputs!$C$6/12))+IF(C69=F69,H69,0)))</f>
        <v>0</v>
      </c>
      <c r="L69" s="23" t="n">
        <f aca="false">MAX(0,L68*(1+Inputs!$C$6/12)-K69)</f>
        <v>0</v>
      </c>
      <c r="M69" s="23" t="n">
        <f aca="false">IF(N68&lt;=0.005,0,MIN(N68*(1+Inputs!$C$7/12),MIN(Inputs!$D$7,N68*(1+Inputs!$C$7/12))+IF(D69=F69,H69,0)))</f>
        <v>0</v>
      </c>
      <c r="N69" s="23" t="n">
        <f aca="false">MAX(0,N68*(1+Inputs!$C$7/12)-M69)</f>
        <v>0</v>
      </c>
      <c r="O69" s="23" t="n">
        <f aca="false">IF(P68&lt;=0.005,0,MIN(P68*(1+Inputs!$C$8/12),MIN(Inputs!$D$8,P68*(1+Inputs!$C$8/12))+IF(E69=F69,H69,0)))</f>
        <v>0</v>
      </c>
      <c r="P69" s="23" t="n">
        <f aca="false">MAX(0,P68*(1+Inputs!$C$8/12)-O69)</f>
        <v>0</v>
      </c>
      <c r="Q69" s="21"/>
      <c r="R69" s="23" t="n">
        <f aca="false">J69+L69+N69+P69</f>
        <v>0</v>
      </c>
      <c r="S69" s="23" t="n">
        <f aca="false">S68+IF(J68&gt;0.005,J68*Inputs!$C$5/12,0)+IF(L68&gt;0.005,L68*Inputs!$C$6/12,0)+IF(N68&gt;0.005,N68*Inputs!$C$7/12,0)+IF(P68&gt;0.005,P68*Inputs!$C$8/12,0)</f>
        <v>35797.5394452634</v>
      </c>
    </row>
    <row r="70" customFormat="false" ht="15" hidden="false" customHeight="true" outlineLevel="0" collapsed="false">
      <c r="A70" s="21" t="n">
        <f aca="false">A69+1</f>
        <v>68</v>
      </c>
      <c r="B70" s="21" t="n">
        <f aca="false">IF(J69&gt;0.005,B$2,999)</f>
        <v>999</v>
      </c>
      <c r="C70" s="21" t="n">
        <f aca="false">IF(L69&gt;0.005,C$2,999)</f>
        <v>999</v>
      </c>
      <c r="D70" s="21" t="n">
        <f aca="false">IF(N69&gt;0.005,D$2,999)</f>
        <v>999</v>
      </c>
      <c r="E70" s="21" t="n">
        <f aca="false">IF(P69&gt;0.005,E$2,999)</f>
        <v>999</v>
      </c>
      <c r="F70" s="21" t="n">
        <f aca="false">MIN(B70:E70)</f>
        <v>999</v>
      </c>
      <c r="G70" s="21" t="n">
        <f aca="false">IF(J69&gt;0.005,MIN(Inputs!$D$5,J69*(1+Inputs!$C$5/12)),0)+IF(L69&gt;0.005,MIN(Inputs!$D$6,L69*(1+Inputs!$C$6/12)),0)+IF(N69&gt;0.005,MIN(Inputs!$D$7,N69*(1+Inputs!$C$7/12)),0)+IF(P69&gt;0.005,MIN(Inputs!$D$8,P69*(1+Inputs!$C$8/12)),0)</f>
        <v>0</v>
      </c>
      <c r="H70" s="21" t="n">
        <f aca="false">MAX(0,Inputs!$B$11-G70)</f>
        <v>6000</v>
      </c>
      <c r="I70" s="23" t="n">
        <f aca="false">IF(J69&lt;=0.005,0,MIN(J69*(1+Inputs!$C$5/12),MIN(Inputs!$D$5,J69*(1+Inputs!$C$5/12))+IF(B70=F70,H70,0)))</f>
        <v>0</v>
      </c>
      <c r="J70" s="23" t="n">
        <f aca="false">MAX(0,J69*(1+Inputs!$C$5/12)-I70)</f>
        <v>0</v>
      </c>
      <c r="K70" s="23" t="n">
        <f aca="false">IF(L69&lt;=0.005,0,MIN(L69*(1+Inputs!$C$6/12),MIN(Inputs!$D$6,L69*(1+Inputs!$C$6/12))+IF(C70=F70,H70,0)))</f>
        <v>0</v>
      </c>
      <c r="L70" s="23" t="n">
        <f aca="false">MAX(0,L69*(1+Inputs!$C$6/12)-K70)</f>
        <v>0</v>
      </c>
      <c r="M70" s="23" t="n">
        <f aca="false">IF(N69&lt;=0.005,0,MIN(N69*(1+Inputs!$C$7/12),MIN(Inputs!$D$7,N69*(1+Inputs!$C$7/12))+IF(D70=F70,H70,0)))</f>
        <v>0</v>
      </c>
      <c r="N70" s="23" t="n">
        <f aca="false">MAX(0,N69*(1+Inputs!$C$7/12)-M70)</f>
        <v>0</v>
      </c>
      <c r="O70" s="23" t="n">
        <f aca="false">IF(P69&lt;=0.005,0,MIN(P69*(1+Inputs!$C$8/12),MIN(Inputs!$D$8,P69*(1+Inputs!$C$8/12))+IF(E70=F70,H70,0)))</f>
        <v>0</v>
      </c>
      <c r="P70" s="23" t="n">
        <f aca="false">MAX(0,P69*(1+Inputs!$C$8/12)-O70)</f>
        <v>0</v>
      </c>
      <c r="Q70" s="21"/>
      <c r="R70" s="23" t="n">
        <f aca="false">J70+L70+N70+P70</f>
        <v>0</v>
      </c>
      <c r="S70" s="23" t="n">
        <f aca="false">S69+IF(J69&gt;0.005,J69*Inputs!$C$5/12,0)+IF(L69&gt;0.005,L69*Inputs!$C$6/12,0)+IF(N69&gt;0.005,N69*Inputs!$C$7/12,0)+IF(P69&gt;0.005,P69*Inputs!$C$8/12,0)</f>
        <v>35797.5394452634</v>
      </c>
    </row>
    <row r="71" customFormat="false" ht="15" hidden="false" customHeight="true" outlineLevel="0" collapsed="false">
      <c r="A71" s="21" t="n">
        <f aca="false">A70+1</f>
        <v>69</v>
      </c>
      <c r="B71" s="21" t="n">
        <f aca="false">IF(J70&gt;0.005,B$2,999)</f>
        <v>999</v>
      </c>
      <c r="C71" s="21" t="n">
        <f aca="false">IF(L70&gt;0.005,C$2,999)</f>
        <v>999</v>
      </c>
      <c r="D71" s="21" t="n">
        <f aca="false">IF(N70&gt;0.005,D$2,999)</f>
        <v>999</v>
      </c>
      <c r="E71" s="21" t="n">
        <f aca="false">IF(P70&gt;0.005,E$2,999)</f>
        <v>999</v>
      </c>
      <c r="F71" s="21" t="n">
        <f aca="false">MIN(B71:E71)</f>
        <v>999</v>
      </c>
      <c r="G71" s="21" t="n">
        <f aca="false">IF(J70&gt;0.005,MIN(Inputs!$D$5,J70*(1+Inputs!$C$5/12)),0)+IF(L70&gt;0.005,MIN(Inputs!$D$6,L70*(1+Inputs!$C$6/12)),0)+IF(N70&gt;0.005,MIN(Inputs!$D$7,N70*(1+Inputs!$C$7/12)),0)+IF(P70&gt;0.005,MIN(Inputs!$D$8,P70*(1+Inputs!$C$8/12)),0)</f>
        <v>0</v>
      </c>
      <c r="H71" s="21" t="n">
        <f aca="false">MAX(0,Inputs!$B$11-G71)</f>
        <v>6000</v>
      </c>
      <c r="I71" s="23" t="n">
        <f aca="false">IF(J70&lt;=0.005,0,MIN(J70*(1+Inputs!$C$5/12),MIN(Inputs!$D$5,J70*(1+Inputs!$C$5/12))+IF(B71=F71,H71,0)))</f>
        <v>0</v>
      </c>
      <c r="J71" s="23" t="n">
        <f aca="false">MAX(0,J70*(1+Inputs!$C$5/12)-I71)</f>
        <v>0</v>
      </c>
      <c r="K71" s="23" t="n">
        <f aca="false">IF(L70&lt;=0.005,0,MIN(L70*(1+Inputs!$C$6/12),MIN(Inputs!$D$6,L70*(1+Inputs!$C$6/12))+IF(C71=F71,H71,0)))</f>
        <v>0</v>
      </c>
      <c r="L71" s="23" t="n">
        <f aca="false">MAX(0,L70*(1+Inputs!$C$6/12)-K71)</f>
        <v>0</v>
      </c>
      <c r="M71" s="23" t="n">
        <f aca="false">IF(N70&lt;=0.005,0,MIN(N70*(1+Inputs!$C$7/12),MIN(Inputs!$D$7,N70*(1+Inputs!$C$7/12))+IF(D71=F71,H71,0)))</f>
        <v>0</v>
      </c>
      <c r="N71" s="23" t="n">
        <f aca="false">MAX(0,N70*(1+Inputs!$C$7/12)-M71)</f>
        <v>0</v>
      </c>
      <c r="O71" s="23" t="n">
        <f aca="false">IF(P70&lt;=0.005,0,MIN(P70*(1+Inputs!$C$8/12),MIN(Inputs!$D$8,P70*(1+Inputs!$C$8/12))+IF(E71=F71,H71,0)))</f>
        <v>0</v>
      </c>
      <c r="P71" s="23" t="n">
        <f aca="false">MAX(0,P70*(1+Inputs!$C$8/12)-O71)</f>
        <v>0</v>
      </c>
      <c r="Q71" s="21"/>
      <c r="R71" s="23" t="n">
        <f aca="false">J71+L71+N71+P71</f>
        <v>0</v>
      </c>
      <c r="S71" s="23" t="n">
        <f aca="false">S70+IF(J70&gt;0.005,J70*Inputs!$C$5/12,0)+IF(L70&gt;0.005,L70*Inputs!$C$6/12,0)+IF(N70&gt;0.005,N70*Inputs!$C$7/12,0)+IF(P70&gt;0.005,P70*Inputs!$C$8/12,0)</f>
        <v>35797.5394452634</v>
      </c>
    </row>
    <row r="72" customFormat="false" ht="15" hidden="false" customHeight="true" outlineLevel="0" collapsed="false">
      <c r="A72" s="21" t="n">
        <f aca="false">A71+1</f>
        <v>70</v>
      </c>
      <c r="B72" s="21" t="n">
        <f aca="false">IF(J71&gt;0.005,B$2,999)</f>
        <v>999</v>
      </c>
      <c r="C72" s="21" t="n">
        <f aca="false">IF(L71&gt;0.005,C$2,999)</f>
        <v>999</v>
      </c>
      <c r="D72" s="21" t="n">
        <f aca="false">IF(N71&gt;0.005,D$2,999)</f>
        <v>999</v>
      </c>
      <c r="E72" s="21" t="n">
        <f aca="false">IF(P71&gt;0.005,E$2,999)</f>
        <v>999</v>
      </c>
      <c r="F72" s="21" t="n">
        <f aca="false">MIN(B72:E72)</f>
        <v>999</v>
      </c>
      <c r="G72" s="21" t="n">
        <f aca="false">IF(J71&gt;0.005,MIN(Inputs!$D$5,J71*(1+Inputs!$C$5/12)),0)+IF(L71&gt;0.005,MIN(Inputs!$D$6,L71*(1+Inputs!$C$6/12)),0)+IF(N71&gt;0.005,MIN(Inputs!$D$7,N71*(1+Inputs!$C$7/12)),0)+IF(P71&gt;0.005,MIN(Inputs!$D$8,P71*(1+Inputs!$C$8/12)),0)</f>
        <v>0</v>
      </c>
      <c r="H72" s="21" t="n">
        <f aca="false">MAX(0,Inputs!$B$11-G72)</f>
        <v>6000</v>
      </c>
      <c r="I72" s="23" t="n">
        <f aca="false">IF(J71&lt;=0.005,0,MIN(J71*(1+Inputs!$C$5/12),MIN(Inputs!$D$5,J71*(1+Inputs!$C$5/12))+IF(B72=F72,H72,0)))</f>
        <v>0</v>
      </c>
      <c r="J72" s="23" t="n">
        <f aca="false">MAX(0,J71*(1+Inputs!$C$5/12)-I72)</f>
        <v>0</v>
      </c>
      <c r="K72" s="23" t="n">
        <f aca="false">IF(L71&lt;=0.005,0,MIN(L71*(1+Inputs!$C$6/12),MIN(Inputs!$D$6,L71*(1+Inputs!$C$6/12))+IF(C72=F72,H72,0)))</f>
        <v>0</v>
      </c>
      <c r="L72" s="23" t="n">
        <f aca="false">MAX(0,L71*(1+Inputs!$C$6/12)-K72)</f>
        <v>0</v>
      </c>
      <c r="M72" s="23" t="n">
        <f aca="false">IF(N71&lt;=0.005,0,MIN(N71*(1+Inputs!$C$7/12),MIN(Inputs!$D$7,N71*(1+Inputs!$C$7/12))+IF(D72=F72,H72,0)))</f>
        <v>0</v>
      </c>
      <c r="N72" s="23" t="n">
        <f aca="false">MAX(0,N71*(1+Inputs!$C$7/12)-M72)</f>
        <v>0</v>
      </c>
      <c r="O72" s="23" t="n">
        <f aca="false">IF(P71&lt;=0.005,0,MIN(P71*(1+Inputs!$C$8/12),MIN(Inputs!$D$8,P71*(1+Inputs!$C$8/12))+IF(E72=F72,H72,0)))</f>
        <v>0</v>
      </c>
      <c r="P72" s="23" t="n">
        <f aca="false">MAX(0,P71*(1+Inputs!$C$8/12)-O72)</f>
        <v>0</v>
      </c>
      <c r="Q72" s="21"/>
      <c r="R72" s="23" t="n">
        <f aca="false">J72+L72+N72+P72</f>
        <v>0</v>
      </c>
      <c r="S72" s="23" t="n">
        <f aca="false">S71+IF(J71&gt;0.005,J71*Inputs!$C$5/12,0)+IF(L71&gt;0.005,L71*Inputs!$C$6/12,0)+IF(N71&gt;0.005,N71*Inputs!$C$7/12,0)+IF(P71&gt;0.005,P71*Inputs!$C$8/12,0)</f>
        <v>35797.5394452634</v>
      </c>
    </row>
    <row r="73" customFormat="false" ht="15" hidden="false" customHeight="true" outlineLevel="0" collapsed="false">
      <c r="A73" s="21" t="n">
        <f aca="false">A72+1</f>
        <v>71</v>
      </c>
      <c r="B73" s="21" t="n">
        <f aca="false">IF(J72&gt;0.005,B$2,999)</f>
        <v>999</v>
      </c>
      <c r="C73" s="21" t="n">
        <f aca="false">IF(L72&gt;0.005,C$2,999)</f>
        <v>999</v>
      </c>
      <c r="D73" s="21" t="n">
        <f aca="false">IF(N72&gt;0.005,D$2,999)</f>
        <v>999</v>
      </c>
      <c r="E73" s="21" t="n">
        <f aca="false">IF(P72&gt;0.005,E$2,999)</f>
        <v>999</v>
      </c>
      <c r="F73" s="21" t="n">
        <f aca="false">MIN(B73:E73)</f>
        <v>999</v>
      </c>
      <c r="G73" s="21" t="n">
        <f aca="false">IF(J72&gt;0.005,MIN(Inputs!$D$5,J72*(1+Inputs!$C$5/12)),0)+IF(L72&gt;0.005,MIN(Inputs!$D$6,L72*(1+Inputs!$C$6/12)),0)+IF(N72&gt;0.005,MIN(Inputs!$D$7,N72*(1+Inputs!$C$7/12)),0)+IF(P72&gt;0.005,MIN(Inputs!$D$8,P72*(1+Inputs!$C$8/12)),0)</f>
        <v>0</v>
      </c>
      <c r="H73" s="21" t="n">
        <f aca="false">MAX(0,Inputs!$B$11-G73)</f>
        <v>6000</v>
      </c>
      <c r="I73" s="23" t="n">
        <f aca="false">IF(J72&lt;=0.005,0,MIN(J72*(1+Inputs!$C$5/12),MIN(Inputs!$D$5,J72*(1+Inputs!$C$5/12))+IF(B73=F73,H73,0)))</f>
        <v>0</v>
      </c>
      <c r="J73" s="23" t="n">
        <f aca="false">MAX(0,J72*(1+Inputs!$C$5/12)-I73)</f>
        <v>0</v>
      </c>
      <c r="K73" s="23" t="n">
        <f aca="false">IF(L72&lt;=0.005,0,MIN(L72*(1+Inputs!$C$6/12),MIN(Inputs!$D$6,L72*(1+Inputs!$C$6/12))+IF(C73=F73,H73,0)))</f>
        <v>0</v>
      </c>
      <c r="L73" s="23" t="n">
        <f aca="false">MAX(0,L72*(1+Inputs!$C$6/12)-K73)</f>
        <v>0</v>
      </c>
      <c r="M73" s="23" t="n">
        <f aca="false">IF(N72&lt;=0.005,0,MIN(N72*(1+Inputs!$C$7/12),MIN(Inputs!$D$7,N72*(1+Inputs!$C$7/12))+IF(D73=F73,H73,0)))</f>
        <v>0</v>
      </c>
      <c r="N73" s="23" t="n">
        <f aca="false">MAX(0,N72*(1+Inputs!$C$7/12)-M73)</f>
        <v>0</v>
      </c>
      <c r="O73" s="23" t="n">
        <f aca="false">IF(P72&lt;=0.005,0,MIN(P72*(1+Inputs!$C$8/12),MIN(Inputs!$D$8,P72*(1+Inputs!$C$8/12))+IF(E73=F73,H73,0)))</f>
        <v>0</v>
      </c>
      <c r="P73" s="23" t="n">
        <f aca="false">MAX(0,P72*(1+Inputs!$C$8/12)-O73)</f>
        <v>0</v>
      </c>
      <c r="Q73" s="21"/>
      <c r="R73" s="23" t="n">
        <f aca="false">J73+L73+N73+P73</f>
        <v>0</v>
      </c>
      <c r="S73" s="23" t="n">
        <f aca="false">S72+IF(J72&gt;0.005,J72*Inputs!$C$5/12,0)+IF(L72&gt;0.005,L72*Inputs!$C$6/12,0)+IF(N72&gt;0.005,N72*Inputs!$C$7/12,0)+IF(P72&gt;0.005,P72*Inputs!$C$8/12,0)</f>
        <v>35797.5394452634</v>
      </c>
    </row>
    <row r="74" customFormat="false" ht="15" hidden="false" customHeight="true" outlineLevel="0" collapsed="false">
      <c r="A74" s="21" t="n">
        <f aca="false">A73+1</f>
        <v>72</v>
      </c>
      <c r="B74" s="21" t="n">
        <f aca="false">IF(J73&gt;0.005,B$2,999)</f>
        <v>999</v>
      </c>
      <c r="C74" s="21" t="n">
        <f aca="false">IF(L73&gt;0.005,C$2,999)</f>
        <v>999</v>
      </c>
      <c r="D74" s="21" t="n">
        <f aca="false">IF(N73&gt;0.005,D$2,999)</f>
        <v>999</v>
      </c>
      <c r="E74" s="21" t="n">
        <f aca="false">IF(P73&gt;0.005,E$2,999)</f>
        <v>999</v>
      </c>
      <c r="F74" s="21" t="n">
        <f aca="false">MIN(B74:E74)</f>
        <v>999</v>
      </c>
      <c r="G74" s="21" t="n">
        <f aca="false">IF(J73&gt;0.005,MIN(Inputs!$D$5,J73*(1+Inputs!$C$5/12)),0)+IF(L73&gt;0.005,MIN(Inputs!$D$6,L73*(1+Inputs!$C$6/12)),0)+IF(N73&gt;0.005,MIN(Inputs!$D$7,N73*(1+Inputs!$C$7/12)),0)+IF(P73&gt;0.005,MIN(Inputs!$D$8,P73*(1+Inputs!$C$8/12)),0)</f>
        <v>0</v>
      </c>
      <c r="H74" s="21" t="n">
        <f aca="false">MAX(0,Inputs!$B$11-G74)</f>
        <v>6000</v>
      </c>
      <c r="I74" s="23" t="n">
        <f aca="false">IF(J73&lt;=0.005,0,MIN(J73*(1+Inputs!$C$5/12),MIN(Inputs!$D$5,J73*(1+Inputs!$C$5/12))+IF(B74=F74,H74,0)))</f>
        <v>0</v>
      </c>
      <c r="J74" s="23" t="n">
        <f aca="false">MAX(0,J73*(1+Inputs!$C$5/12)-I74)</f>
        <v>0</v>
      </c>
      <c r="K74" s="23" t="n">
        <f aca="false">IF(L73&lt;=0.005,0,MIN(L73*(1+Inputs!$C$6/12),MIN(Inputs!$D$6,L73*(1+Inputs!$C$6/12))+IF(C74=F74,H74,0)))</f>
        <v>0</v>
      </c>
      <c r="L74" s="23" t="n">
        <f aca="false">MAX(0,L73*(1+Inputs!$C$6/12)-K74)</f>
        <v>0</v>
      </c>
      <c r="M74" s="23" t="n">
        <f aca="false">IF(N73&lt;=0.005,0,MIN(N73*(1+Inputs!$C$7/12),MIN(Inputs!$D$7,N73*(1+Inputs!$C$7/12))+IF(D74=F74,H74,0)))</f>
        <v>0</v>
      </c>
      <c r="N74" s="23" t="n">
        <f aca="false">MAX(0,N73*(1+Inputs!$C$7/12)-M74)</f>
        <v>0</v>
      </c>
      <c r="O74" s="23" t="n">
        <f aca="false">IF(P73&lt;=0.005,0,MIN(P73*(1+Inputs!$C$8/12),MIN(Inputs!$D$8,P73*(1+Inputs!$C$8/12))+IF(E74=F74,H74,0)))</f>
        <v>0</v>
      </c>
      <c r="P74" s="23" t="n">
        <f aca="false">MAX(0,P73*(1+Inputs!$C$8/12)-O74)</f>
        <v>0</v>
      </c>
      <c r="Q74" s="21"/>
      <c r="R74" s="23" t="n">
        <f aca="false">J74+L74+N74+P74</f>
        <v>0</v>
      </c>
      <c r="S74" s="23" t="n">
        <f aca="false">S73+IF(J73&gt;0.005,J73*Inputs!$C$5/12,0)+IF(L73&gt;0.005,L73*Inputs!$C$6/12,0)+IF(N73&gt;0.005,N73*Inputs!$C$7/12,0)+IF(P73&gt;0.005,P73*Inputs!$C$8/12,0)</f>
        <v>35797.5394452634</v>
      </c>
    </row>
    <row r="75" customFormat="false" ht="15" hidden="false" customHeight="true" outlineLevel="0" collapsed="false">
      <c r="A75" s="21" t="n">
        <f aca="false">A74+1</f>
        <v>73</v>
      </c>
      <c r="B75" s="21" t="n">
        <f aca="false">IF(J74&gt;0.005,B$2,999)</f>
        <v>999</v>
      </c>
      <c r="C75" s="21" t="n">
        <f aca="false">IF(L74&gt;0.005,C$2,999)</f>
        <v>999</v>
      </c>
      <c r="D75" s="21" t="n">
        <f aca="false">IF(N74&gt;0.005,D$2,999)</f>
        <v>999</v>
      </c>
      <c r="E75" s="21" t="n">
        <f aca="false">IF(P74&gt;0.005,E$2,999)</f>
        <v>999</v>
      </c>
      <c r="F75" s="21" t="n">
        <f aca="false">MIN(B75:E75)</f>
        <v>999</v>
      </c>
      <c r="G75" s="21" t="n">
        <f aca="false">IF(J74&gt;0.005,MIN(Inputs!$D$5,J74*(1+Inputs!$C$5/12)),0)+IF(L74&gt;0.005,MIN(Inputs!$D$6,L74*(1+Inputs!$C$6/12)),0)+IF(N74&gt;0.005,MIN(Inputs!$D$7,N74*(1+Inputs!$C$7/12)),0)+IF(P74&gt;0.005,MIN(Inputs!$D$8,P74*(1+Inputs!$C$8/12)),0)</f>
        <v>0</v>
      </c>
      <c r="H75" s="21" t="n">
        <f aca="false">MAX(0,Inputs!$B$11-G75)</f>
        <v>6000</v>
      </c>
      <c r="I75" s="23" t="n">
        <f aca="false">IF(J74&lt;=0.005,0,MIN(J74*(1+Inputs!$C$5/12),MIN(Inputs!$D$5,J74*(1+Inputs!$C$5/12))+IF(B75=F75,H75,0)))</f>
        <v>0</v>
      </c>
      <c r="J75" s="23" t="n">
        <f aca="false">MAX(0,J74*(1+Inputs!$C$5/12)-I75)</f>
        <v>0</v>
      </c>
      <c r="K75" s="23" t="n">
        <f aca="false">IF(L74&lt;=0.005,0,MIN(L74*(1+Inputs!$C$6/12),MIN(Inputs!$D$6,L74*(1+Inputs!$C$6/12))+IF(C75=F75,H75,0)))</f>
        <v>0</v>
      </c>
      <c r="L75" s="23" t="n">
        <f aca="false">MAX(0,L74*(1+Inputs!$C$6/12)-K75)</f>
        <v>0</v>
      </c>
      <c r="M75" s="23" t="n">
        <f aca="false">IF(N74&lt;=0.005,0,MIN(N74*(1+Inputs!$C$7/12),MIN(Inputs!$D$7,N74*(1+Inputs!$C$7/12))+IF(D75=F75,H75,0)))</f>
        <v>0</v>
      </c>
      <c r="N75" s="23" t="n">
        <f aca="false">MAX(0,N74*(1+Inputs!$C$7/12)-M75)</f>
        <v>0</v>
      </c>
      <c r="O75" s="23" t="n">
        <f aca="false">IF(P74&lt;=0.005,0,MIN(P74*(1+Inputs!$C$8/12),MIN(Inputs!$D$8,P74*(1+Inputs!$C$8/12))+IF(E75=F75,H75,0)))</f>
        <v>0</v>
      </c>
      <c r="P75" s="23" t="n">
        <f aca="false">MAX(0,P74*(1+Inputs!$C$8/12)-O75)</f>
        <v>0</v>
      </c>
      <c r="Q75" s="21"/>
      <c r="R75" s="23" t="n">
        <f aca="false">J75+L75+N75+P75</f>
        <v>0</v>
      </c>
      <c r="S75" s="23" t="n">
        <f aca="false">S74+IF(J74&gt;0.005,J74*Inputs!$C$5/12,0)+IF(L74&gt;0.005,L74*Inputs!$C$6/12,0)+IF(N74&gt;0.005,N74*Inputs!$C$7/12,0)+IF(P74&gt;0.005,P74*Inputs!$C$8/12,0)</f>
        <v>35797.5394452634</v>
      </c>
    </row>
    <row r="76" customFormat="false" ht="15" hidden="false" customHeight="true" outlineLevel="0" collapsed="false">
      <c r="A76" s="21" t="n">
        <f aca="false">A75+1</f>
        <v>74</v>
      </c>
      <c r="B76" s="21" t="n">
        <f aca="false">IF(J75&gt;0.005,B$2,999)</f>
        <v>999</v>
      </c>
      <c r="C76" s="21" t="n">
        <f aca="false">IF(L75&gt;0.005,C$2,999)</f>
        <v>999</v>
      </c>
      <c r="D76" s="21" t="n">
        <f aca="false">IF(N75&gt;0.005,D$2,999)</f>
        <v>999</v>
      </c>
      <c r="E76" s="21" t="n">
        <f aca="false">IF(P75&gt;0.005,E$2,999)</f>
        <v>999</v>
      </c>
      <c r="F76" s="21" t="n">
        <f aca="false">MIN(B76:E76)</f>
        <v>999</v>
      </c>
      <c r="G76" s="21" t="n">
        <f aca="false">IF(J75&gt;0.005,MIN(Inputs!$D$5,J75*(1+Inputs!$C$5/12)),0)+IF(L75&gt;0.005,MIN(Inputs!$D$6,L75*(1+Inputs!$C$6/12)),0)+IF(N75&gt;0.005,MIN(Inputs!$D$7,N75*(1+Inputs!$C$7/12)),0)+IF(P75&gt;0.005,MIN(Inputs!$D$8,P75*(1+Inputs!$C$8/12)),0)</f>
        <v>0</v>
      </c>
      <c r="H76" s="21" t="n">
        <f aca="false">MAX(0,Inputs!$B$11-G76)</f>
        <v>6000</v>
      </c>
      <c r="I76" s="23" t="n">
        <f aca="false">IF(J75&lt;=0.005,0,MIN(J75*(1+Inputs!$C$5/12),MIN(Inputs!$D$5,J75*(1+Inputs!$C$5/12))+IF(B76=F76,H76,0)))</f>
        <v>0</v>
      </c>
      <c r="J76" s="23" t="n">
        <f aca="false">MAX(0,J75*(1+Inputs!$C$5/12)-I76)</f>
        <v>0</v>
      </c>
      <c r="K76" s="23" t="n">
        <f aca="false">IF(L75&lt;=0.005,0,MIN(L75*(1+Inputs!$C$6/12),MIN(Inputs!$D$6,L75*(1+Inputs!$C$6/12))+IF(C76=F76,H76,0)))</f>
        <v>0</v>
      </c>
      <c r="L76" s="23" t="n">
        <f aca="false">MAX(0,L75*(1+Inputs!$C$6/12)-K76)</f>
        <v>0</v>
      </c>
      <c r="M76" s="23" t="n">
        <f aca="false">IF(N75&lt;=0.005,0,MIN(N75*(1+Inputs!$C$7/12),MIN(Inputs!$D$7,N75*(1+Inputs!$C$7/12))+IF(D76=F76,H76,0)))</f>
        <v>0</v>
      </c>
      <c r="N76" s="23" t="n">
        <f aca="false">MAX(0,N75*(1+Inputs!$C$7/12)-M76)</f>
        <v>0</v>
      </c>
      <c r="O76" s="23" t="n">
        <f aca="false">IF(P75&lt;=0.005,0,MIN(P75*(1+Inputs!$C$8/12),MIN(Inputs!$D$8,P75*(1+Inputs!$C$8/12))+IF(E76=F76,H76,0)))</f>
        <v>0</v>
      </c>
      <c r="P76" s="23" t="n">
        <f aca="false">MAX(0,P75*(1+Inputs!$C$8/12)-O76)</f>
        <v>0</v>
      </c>
      <c r="Q76" s="21"/>
      <c r="R76" s="23" t="n">
        <f aca="false">J76+L76+N76+P76</f>
        <v>0</v>
      </c>
      <c r="S76" s="23" t="n">
        <f aca="false">S75+IF(J75&gt;0.005,J75*Inputs!$C$5/12,0)+IF(L75&gt;0.005,L75*Inputs!$C$6/12,0)+IF(N75&gt;0.005,N75*Inputs!$C$7/12,0)+IF(P75&gt;0.005,P75*Inputs!$C$8/12,0)</f>
        <v>35797.5394452634</v>
      </c>
    </row>
    <row r="77" customFormat="false" ht="15" hidden="false" customHeight="true" outlineLevel="0" collapsed="false">
      <c r="A77" s="21" t="n">
        <f aca="false">A76+1</f>
        <v>75</v>
      </c>
      <c r="B77" s="21" t="n">
        <f aca="false">IF(J76&gt;0.005,B$2,999)</f>
        <v>999</v>
      </c>
      <c r="C77" s="21" t="n">
        <f aca="false">IF(L76&gt;0.005,C$2,999)</f>
        <v>999</v>
      </c>
      <c r="D77" s="21" t="n">
        <f aca="false">IF(N76&gt;0.005,D$2,999)</f>
        <v>999</v>
      </c>
      <c r="E77" s="21" t="n">
        <f aca="false">IF(P76&gt;0.005,E$2,999)</f>
        <v>999</v>
      </c>
      <c r="F77" s="21" t="n">
        <f aca="false">MIN(B77:E77)</f>
        <v>999</v>
      </c>
      <c r="G77" s="21" t="n">
        <f aca="false">IF(J76&gt;0.005,MIN(Inputs!$D$5,J76*(1+Inputs!$C$5/12)),0)+IF(L76&gt;0.005,MIN(Inputs!$D$6,L76*(1+Inputs!$C$6/12)),0)+IF(N76&gt;0.005,MIN(Inputs!$D$7,N76*(1+Inputs!$C$7/12)),0)+IF(P76&gt;0.005,MIN(Inputs!$D$8,P76*(1+Inputs!$C$8/12)),0)</f>
        <v>0</v>
      </c>
      <c r="H77" s="21" t="n">
        <f aca="false">MAX(0,Inputs!$B$11-G77)</f>
        <v>6000</v>
      </c>
      <c r="I77" s="23" t="n">
        <f aca="false">IF(J76&lt;=0.005,0,MIN(J76*(1+Inputs!$C$5/12),MIN(Inputs!$D$5,J76*(1+Inputs!$C$5/12))+IF(B77=F77,H77,0)))</f>
        <v>0</v>
      </c>
      <c r="J77" s="23" t="n">
        <f aca="false">MAX(0,J76*(1+Inputs!$C$5/12)-I77)</f>
        <v>0</v>
      </c>
      <c r="K77" s="23" t="n">
        <f aca="false">IF(L76&lt;=0.005,0,MIN(L76*(1+Inputs!$C$6/12),MIN(Inputs!$D$6,L76*(1+Inputs!$C$6/12))+IF(C77=F77,H77,0)))</f>
        <v>0</v>
      </c>
      <c r="L77" s="23" t="n">
        <f aca="false">MAX(0,L76*(1+Inputs!$C$6/12)-K77)</f>
        <v>0</v>
      </c>
      <c r="M77" s="23" t="n">
        <f aca="false">IF(N76&lt;=0.005,0,MIN(N76*(1+Inputs!$C$7/12),MIN(Inputs!$D$7,N76*(1+Inputs!$C$7/12))+IF(D77=F77,H77,0)))</f>
        <v>0</v>
      </c>
      <c r="N77" s="23" t="n">
        <f aca="false">MAX(0,N76*(1+Inputs!$C$7/12)-M77)</f>
        <v>0</v>
      </c>
      <c r="O77" s="23" t="n">
        <f aca="false">IF(P76&lt;=0.005,0,MIN(P76*(1+Inputs!$C$8/12),MIN(Inputs!$D$8,P76*(1+Inputs!$C$8/12))+IF(E77=F77,H77,0)))</f>
        <v>0</v>
      </c>
      <c r="P77" s="23" t="n">
        <f aca="false">MAX(0,P76*(1+Inputs!$C$8/12)-O77)</f>
        <v>0</v>
      </c>
      <c r="Q77" s="21"/>
      <c r="R77" s="23" t="n">
        <f aca="false">J77+L77+N77+P77</f>
        <v>0</v>
      </c>
      <c r="S77" s="23" t="n">
        <f aca="false">S76+IF(J76&gt;0.005,J76*Inputs!$C$5/12,0)+IF(L76&gt;0.005,L76*Inputs!$C$6/12,0)+IF(N76&gt;0.005,N76*Inputs!$C$7/12,0)+IF(P76&gt;0.005,P76*Inputs!$C$8/12,0)</f>
        <v>35797.5394452634</v>
      </c>
    </row>
    <row r="78" customFormat="false" ht="15" hidden="false" customHeight="true" outlineLevel="0" collapsed="false">
      <c r="A78" s="21" t="n">
        <f aca="false">A77+1</f>
        <v>76</v>
      </c>
      <c r="B78" s="21" t="n">
        <f aca="false">IF(J77&gt;0.005,B$2,999)</f>
        <v>999</v>
      </c>
      <c r="C78" s="21" t="n">
        <f aca="false">IF(L77&gt;0.005,C$2,999)</f>
        <v>999</v>
      </c>
      <c r="D78" s="21" t="n">
        <f aca="false">IF(N77&gt;0.005,D$2,999)</f>
        <v>999</v>
      </c>
      <c r="E78" s="21" t="n">
        <f aca="false">IF(P77&gt;0.005,E$2,999)</f>
        <v>999</v>
      </c>
      <c r="F78" s="21" t="n">
        <f aca="false">MIN(B78:E78)</f>
        <v>999</v>
      </c>
      <c r="G78" s="21" t="n">
        <f aca="false">IF(J77&gt;0.005,MIN(Inputs!$D$5,J77*(1+Inputs!$C$5/12)),0)+IF(L77&gt;0.005,MIN(Inputs!$D$6,L77*(1+Inputs!$C$6/12)),0)+IF(N77&gt;0.005,MIN(Inputs!$D$7,N77*(1+Inputs!$C$7/12)),0)+IF(P77&gt;0.005,MIN(Inputs!$D$8,P77*(1+Inputs!$C$8/12)),0)</f>
        <v>0</v>
      </c>
      <c r="H78" s="21" t="n">
        <f aca="false">MAX(0,Inputs!$B$11-G78)</f>
        <v>6000</v>
      </c>
      <c r="I78" s="23" t="n">
        <f aca="false">IF(J77&lt;=0.005,0,MIN(J77*(1+Inputs!$C$5/12),MIN(Inputs!$D$5,J77*(1+Inputs!$C$5/12))+IF(B78=F78,H78,0)))</f>
        <v>0</v>
      </c>
      <c r="J78" s="23" t="n">
        <f aca="false">MAX(0,J77*(1+Inputs!$C$5/12)-I78)</f>
        <v>0</v>
      </c>
      <c r="K78" s="23" t="n">
        <f aca="false">IF(L77&lt;=0.005,0,MIN(L77*(1+Inputs!$C$6/12),MIN(Inputs!$D$6,L77*(1+Inputs!$C$6/12))+IF(C78=F78,H78,0)))</f>
        <v>0</v>
      </c>
      <c r="L78" s="23" t="n">
        <f aca="false">MAX(0,L77*(1+Inputs!$C$6/12)-K78)</f>
        <v>0</v>
      </c>
      <c r="M78" s="23" t="n">
        <f aca="false">IF(N77&lt;=0.005,0,MIN(N77*(1+Inputs!$C$7/12),MIN(Inputs!$D$7,N77*(1+Inputs!$C$7/12))+IF(D78=F78,H78,0)))</f>
        <v>0</v>
      </c>
      <c r="N78" s="23" t="n">
        <f aca="false">MAX(0,N77*(1+Inputs!$C$7/12)-M78)</f>
        <v>0</v>
      </c>
      <c r="O78" s="23" t="n">
        <f aca="false">IF(P77&lt;=0.005,0,MIN(P77*(1+Inputs!$C$8/12),MIN(Inputs!$D$8,P77*(1+Inputs!$C$8/12))+IF(E78=F78,H78,0)))</f>
        <v>0</v>
      </c>
      <c r="P78" s="23" t="n">
        <f aca="false">MAX(0,P77*(1+Inputs!$C$8/12)-O78)</f>
        <v>0</v>
      </c>
      <c r="Q78" s="21"/>
      <c r="R78" s="23" t="n">
        <f aca="false">J78+L78+N78+P78</f>
        <v>0</v>
      </c>
      <c r="S78" s="23" t="n">
        <f aca="false">S77+IF(J77&gt;0.005,J77*Inputs!$C$5/12,0)+IF(L77&gt;0.005,L77*Inputs!$C$6/12,0)+IF(N77&gt;0.005,N77*Inputs!$C$7/12,0)+IF(P77&gt;0.005,P77*Inputs!$C$8/12,0)</f>
        <v>35797.5394452634</v>
      </c>
    </row>
    <row r="79" customFormat="false" ht="15" hidden="false" customHeight="true" outlineLevel="0" collapsed="false">
      <c r="A79" s="21" t="n">
        <f aca="false">A78+1</f>
        <v>77</v>
      </c>
      <c r="B79" s="21" t="n">
        <f aca="false">IF(J78&gt;0.005,B$2,999)</f>
        <v>999</v>
      </c>
      <c r="C79" s="21" t="n">
        <f aca="false">IF(L78&gt;0.005,C$2,999)</f>
        <v>999</v>
      </c>
      <c r="D79" s="21" t="n">
        <f aca="false">IF(N78&gt;0.005,D$2,999)</f>
        <v>999</v>
      </c>
      <c r="E79" s="21" t="n">
        <f aca="false">IF(P78&gt;0.005,E$2,999)</f>
        <v>999</v>
      </c>
      <c r="F79" s="21" t="n">
        <f aca="false">MIN(B79:E79)</f>
        <v>999</v>
      </c>
      <c r="G79" s="21" t="n">
        <f aca="false">IF(J78&gt;0.005,MIN(Inputs!$D$5,J78*(1+Inputs!$C$5/12)),0)+IF(L78&gt;0.005,MIN(Inputs!$D$6,L78*(1+Inputs!$C$6/12)),0)+IF(N78&gt;0.005,MIN(Inputs!$D$7,N78*(1+Inputs!$C$7/12)),0)+IF(P78&gt;0.005,MIN(Inputs!$D$8,P78*(1+Inputs!$C$8/12)),0)</f>
        <v>0</v>
      </c>
      <c r="H79" s="21" t="n">
        <f aca="false">MAX(0,Inputs!$B$11-G79)</f>
        <v>6000</v>
      </c>
      <c r="I79" s="23" t="n">
        <f aca="false">IF(J78&lt;=0.005,0,MIN(J78*(1+Inputs!$C$5/12),MIN(Inputs!$D$5,J78*(1+Inputs!$C$5/12))+IF(B79=F79,H79,0)))</f>
        <v>0</v>
      </c>
      <c r="J79" s="23" t="n">
        <f aca="false">MAX(0,J78*(1+Inputs!$C$5/12)-I79)</f>
        <v>0</v>
      </c>
      <c r="K79" s="23" t="n">
        <f aca="false">IF(L78&lt;=0.005,0,MIN(L78*(1+Inputs!$C$6/12),MIN(Inputs!$D$6,L78*(1+Inputs!$C$6/12))+IF(C79=F79,H79,0)))</f>
        <v>0</v>
      </c>
      <c r="L79" s="23" t="n">
        <f aca="false">MAX(0,L78*(1+Inputs!$C$6/12)-K79)</f>
        <v>0</v>
      </c>
      <c r="M79" s="23" t="n">
        <f aca="false">IF(N78&lt;=0.005,0,MIN(N78*(1+Inputs!$C$7/12),MIN(Inputs!$D$7,N78*(1+Inputs!$C$7/12))+IF(D79=F79,H79,0)))</f>
        <v>0</v>
      </c>
      <c r="N79" s="23" t="n">
        <f aca="false">MAX(0,N78*(1+Inputs!$C$7/12)-M79)</f>
        <v>0</v>
      </c>
      <c r="O79" s="23" t="n">
        <f aca="false">IF(P78&lt;=0.005,0,MIN(P78*(1+Inputs!$C$8/12),MIN(Inputs!$D$8,P78*(1+Inputs!$C$8/12))+IF(E79=F79,H79,0)))</f>
        <v>0</v>
      </c>
      <c r="P79" s="23" t="n">
        <f aca="false">MAX(0,P78*(1+Inputs!$C$8/12)-O79)</f>
        <v>0</v>
      </c>
      <c r="Q79" s="21"/>
      <c r="R79" s="23" t="n">
        <f aca="false">J79+L79+N79+P79</f>
        <v>0</v>
      </c>
      <c r="S79" s="23" t="n">
        <f aca="false">S78+IF(J78&gt;0.005,J78*Inputs!$C$5/12,0)+IF(L78&gt;0.005,L78*Inputs!$C$6/12,0)+IF(N78&gt;0.005,N78*Inputs!$C$7/12,0)+IF(P78&gt;0.005,P78*Inputs!$C$8/12,0)</f>
        <v>35797.5394452634</v>
      </c>
    </row>
    <row r="80" customFormat="false" ht="15" hidden="false" customHeight="true" outlineLevel="0" collapsed="false">
      <c r="A80" s="21" t="n">
        <f aca="false">A79+1</f>
        <v>78</v>
      </c>
      <c r="B80" s="21" t="n">
        <f aca="false">IF(J79&gt;0.005,B$2,999)</f>
        <v>999</v>
      </c>
      <c r="C80" s="21" t="n">
        <f aca="false">IF(L79&gt;0.005,C$2,999)</f>
        <v>999</v>
      </c>
      <c r="D80" s="21" t="n">
        <f aca="false">IF(N79&gt;0.005,D$2,999)</f>
        <v>999</v>
      </c>
      <c r="E80" s="21" t="n">
        <f aca="false">IF(P79&gt;0.005,E$2,999)</f>
        <v>999</v>
      </c>
      <c r="F80" s="21" t="n">
        <f aca="false">MIN(B80:E80)</f>
        <v>999</v>
      </c>
      <c r="G80" s="21" t="n">
        <f aca="false">IF(J79&gt;0.005,MIN(Inputs!$D$5,J79*(1+Inputs!$C$5/12)),0)+IF(L79&gt;0.005,MIN(Inputs!$D$6,L79*(1+Inputs!$C$6/12)),0)+IF(N79&gt;0.005,MIN(Inputs!$D$7,N79*(1+Inputs!$C$7/12)),0)+IF(P79&gt;0.005,MIN(Inputs!$D$8,P79*(1+Inputs!$C$8/12)),0)</f>
        <v>0</v>
      </c>
      <c r="H80" s="21" t="n">
        <f aca="false">MAX(0,Inputs!$B$11-G80)</f>
        <v>6000</v>
      </c>
      <c r="I80" s="23" t="n">
        <f aca="false">IF(J79&lt;=0.005,0,MIN(J79*(1+Inputs!$C$5/12),MIN(Inputs!$D$5,J79*(1+Inputs!$C$5/12))+IF(B80=F80,H80,0)))</f>
        <v>0</v>
      </c>
      <c r="J80" s="23" t="n">
        <f aca="false">MAX(0,J79*(1+Inputs!$C$5/12)-I80)</f>
        <v>0</v>
      </c>
      <c r="K80" s="23" t="n">
        <f aca="false">IF(L79&lt;=0.005,0,MIN(L79*(1+Inputs!$C$6/12),MIN(Inputs!$D$6,L79*(1+Inputs!$C$6/12))+IF(C80=F80,H80,0)))</f>
        <v>0</v>
      </c>
      <c r="L80" s="23" t="n">
        <f aca="false">MAX(0,L79*(1+Inputs!$C$6/12)-K80)</f>
        <v>0</v>
      </c>
      <c r="M80" s="23" t="n">
        <f aca="false">IF(N79&lt;=0.005,0,MIN(N79*(1+Inputs!$C$7/12),MIN(Inputs!$D$7,N79*(1+Inputs!$C$7/12))+IF(D80=F80,H80,0)))</f>
        <v>0</v>
      </c>
      <c r="N80" s="23" t="n">
        <f aca="false">MAX(0,N79*(1+Inputs!$C$7/12)-M80)</f>
        <v>0</v>
      </c>
      <c r="O80" s="23" t="n">
        <f aca="false">IF(P79&lt;=0.005,0,MIN(P79*(1+Inputs!$C$8/12),MIN(Inputs!$D$8,P79*(1+Inputs!$C$8/12))+IF(E80=F80,H80,0)))</f>
        <v>0</v>
      </c>
      <c r="P80" s="23" t="n">
        <f aca="false">MAX(0,P79*(1+Inputs!$C$8/12)-O80)</f>
        <v>0</v>
      </c>
      <c r="Q80" s="21"/>
      <c r="R80" s="23" t="n">
        <f aca="false">J80+L80+N80+P80</f>
        <v>0</v>
      </c>
      <c r="S80" s="23" t="n">
        <f aca="false">S79+IF(J79&gt;0.005,J79*Inputs!$C$5/12,0)+IF(L79&gt;0.005,L79*Inputs!$C$6/12,0)+IF(N79&gt;0.005,N79*Inputs!$C$7/12,0)+IF(P79&gt;0.005,P79*Inputs!$C$8/12,0)</f>
        <v>35797.5394452634</v>
      </c>
    </row>
    <row r="81" customFormat="false" ht="15" hidden="false" customHeight="true" outlineLevel="0" collapsed="false">
      <c r="A81" s="21" t="n">
        <f aca="false">A80+1</f>
        <v>79</v>
      </c>
      <c r="B81" s="21" t="n">
        <f aca="false">IF(J80&gt;0.005,B$2,999)</f>
        <v>999</v>
      </c>
      <c r="C81" s="21" t="n">
        <f aca="false">IF(L80&gt;0.005,C$2,999)</f>
        <v>999</v>
      </c>
      <c r="D81" s="21" t="n">
        <f aca="false">IF(N80&gt;0.005,D$2,999)</f>
        <v>999</v>
      </c>
      <c r="E81" s="21" t="n">
        <f aca="false">IF(P80&gt;0.005,E$2,999)</f>
        <v>999</v>
      </c>
      <c r="F81" s="21" t="n">
        <f aca="false">MIN(B81:E81)</f>
        <v>999</v>
      </c>
      <c r="G81" s="21" t="n">
        <f aca="false">IF(J80&gt;0.005,MIN(Inputs!$D$5,J80*(1+Inputs!$C$5/12)),0)+IF(L80&gt;0.005,MIN(Inputs!$D$6,L80*(1+Inputs!$C$6/12)),0)+IF(N80&gt;0.005,MIN(Inputs!$D$7,N80*(1+Inputs!$C$7/12)),0)+IF(P80&gt;0.005,MIN(Inputs!$D$8,P80*(1+Inputs!$C$8/12)),0)</f>
        <v>0</v>
      </c>
      <c r="H81" s="21" t="n">
        <f aca="false">MAX(0,Inputs!$B$11-G81)</f>
        <v>6000</v>
      </c>
      <c r="I81" s="23" t="n">
        <f aca="false">IF(J80&lt;=0.005,0,MIN(J80*(1+Inputs!$C$5/12),MIN(Inputs!$D$5,J80*(1+Inputs!$C$5/12))+IF(B81=F81,H81,0)))</f>
        <v>0</v>
      </c>
      <c r="J81" s="23" t="n">
        <f aca="false">MAX(0,J80*(1+Inputs!$C$5/12)-I81)</f>
        <v>0</v>
      </c>
      <c r="K81" s="23" t="n">
        <f aca="false">IF(L80&lt;=0.005,0,MIN(L80*(1+Inputs!$C$6/12),MIN(Inputs!$D$6,L80*(1+Inputs!$C$6/12))+IF(C81=F81,H81,0)))</f>
        <v>0</v>
      </c>
      <c r="L81" s="23" t="n">
        <f aca="false">MAX(0,L80*(1+Inputs!$C$6/12)-K81)</f>
        <v>0</v>
      </c>
      <c r="M81" s="23" t="n">
        <f aca="false">IF(N80&lt;=0.005,0,MIN(N80*(1+Inputs!$C$7/12),MIN(Inputs!$D$7,N80*(1+Inputs!$C$7/12))+IF(D81=F81,H81,0)))</f>
        <v>0</v>
      </c>
      <c r="N81" s="23" t="n">
        <f aca="false">MAX(0,N80*(1+Inputs!$C$7/12)-M81)</f>
        <v>0</v>
      </c>
      <c r="O81" s="23" t="n">
        <f aca="false">IF(P80&lt;=0.005,0,MIN(P80*(1+Inputs!$C$8/12),MIN(Inputs!$D$8,P80*(1+Inputs!$C$8/12))+IF(E81=F81,H81,0)))</f>
        <v>0</v>
      </c>
      <c r="P81" s="23" t="n">
        <f aca="false">MAX(0,P80*(1+Inputs!$C$8/12)-O81)</f>
        <v>0</v>
      </c>
      <c r="Q81" s="21"/>
      <c r="R81" s="23" t="n">
        <f aca="false">J81+L81+N81+P81</f>
        <v>0</v>
      </c>
      <c r="S81" s="23" t="n">
        <f aca="false">S80+IF(J80&gt;0.005,J80*Inputs!$C$5/12,0)+IF(L80&gt;0.005,L80*Inputs!$C$6/12,0)+IF(N80&gt;0.005,N80*Inputs!$C$7/12,0)+IF(P80&gt;0.005,P80*Inputs!$C$8/12,0)</f>
        <v>35797.5394452634</v>
      </c>
    </row>
    <row r="82" customFormat="false" ht="15" hidden="false" customHeight="true" outlineLevel="0" collapsed="false">
      <c r="A82" s="21" t="n">
        <f aca="false">A81+1</f>
        <v>80</v>
      </c>
      <c r="B82" s="21" t="n">
        <f aca="false">IF(J81&gt;0.005,B$2,999)</f>
        <v>999</v>
      </c>
      <c r="C82" s="21" t="n">
        <f aca="false">IF(L81&gt;0.005,C$2,999)</f>
        <v>999</v>
      </c>
      <c r="D82" s="21" t="n">
        <f aca="false">IF(N81&gt;0.005,D$2,999)</f>
        <v>999</v>
      </c>
      <c r="E82" s="21" t="n">
        <f aca="false">IF(P81&gt;0.005,E$2,999)</f>
        <v>999</v>
      </c>
      <c r="F82" s="21" t="n">
        <f aca="false">MIN(B82:E82)</f>
        <v>999</v>
      </c>
      <c r="G82" s="21" t="n">
        <f aca="false">IF(J81&gt;0.005,MIN(Inputs!$D$5,J81*(1+Inputs!$C$5/12)),0)+IF(L81&gt;0.005,MIN(Inputs!$D$6,L81*(1+Inputs!$C$6/12)),0)+IF(N81&gt;0.005,MIN(Inputs!$D$7,N81*(1+Inputs!$C$7/12)),0)+IF(P81&gt;0.005,MIN(Inputs!$D$8,P81*(1+Inputs!$C$8/12)),0)</f>
        <v>0</v>
      </c>
      <c r="H82" s="21" t="n">
        <f aca="false">MAX(0,Inputs!$B$11-G82)</f>
        <v>6000</v>
      </c>
      <c r="I82" s="23" t="n">
        <f aca="false">IF(J81&lt;=0.005,0,MIN(J81*(1+Inputs!$C$5/12),MIN(Inputs!$D$5,J81*(1+Inputs!$C$5/12))+IF(B82=F82,H82,0)))</f>
        <v>0</v>
      </c>
      <c r="J82" s="23" t="n">
        <f aca="false">MAX(0,J81*(1+Inputs!$C$5/12)-I82)</f>
        <v>0</v>
      </c>
      <c r="K82" s="23" t="n">
        <f aca="false">IF(L81&lt;=0.005,0,MIN(L81*(1+Inputs!$C$6/12),MIN(Inputs!$D$6,L81*(1+Inputs!$C$6/12))+IF(C82=F82,H82,0)))</f>
        <v>0</v>
      </c>
      <c r="L82" s="23" t="n">
        <f aca="false">MAX(0,L81*(1+Inputs!$C$6/12)-K82)</f>
        <v>0</v>
      </c>
      <c r="M82" s="23" t="n">
        <f aca="false">IF(N81&lt;=0.005,0,MIN(N81*(1+Inputs!$C$7/12),MIN(Inputs!$D$7,N81*(1+Inputs!$C$7/12))+IF(D82=F82,H82,0)))</f>
        <v>0</v>
      </c>
      <c r="N82" s="23" t="n">
        <f aca="false">MAX(0,N81*(1+Inputs!$C$7/12)-M82)</f>
        <v>0</v>
      </c>
      <c r="O82" s="23" t="n">
        <f aca="false">IF(P81&lt;=0.005,0,MIN(P81*(1+Inputs!$C$8/12),MIN(Inputs!$D$8,P81*(1+Inputs!$C$8/12))+IF(E82=F82,H82,0)))</f>
        <v>0</v>
      </c>
      <c r="P82" s="23" t="n">
        <f aca="false">MAX(0,P81*(1+Inputs!$C$8/12)-O82)</f>
        <v>0</v>
      </c>
      <c r="Q82" s="21"/>
      <c r="R82" s="23" t="n">
        <f aca="false">J82+L82+N82+P82</f>
        <v>0</v>
      </c>
      <c r="S82" s="23" t="n">
        <f aca="false">S81+IF(J81&gt;0.005,J81*Inputs!$C$5/12,0)+IF(L81&gt;0.005,L81*Inputs!$C$6/12,0)+IF(N81&gt;0.005,N81*Inputs!$C$7/12,0)+IF(P81&gt;0.005,P81*Inputs!$C$8/12,0)</f>
        <v>35797.5394452634</v>
      </c>
    </row>
    <row r="83" customFormat="false" ht="15" hidden="false" customHeight="true" outlineLevel="0" collapsed="false">
      <c r="A83" s="21" t="n">
        <f aca="false">A82+1</f>
        <v>81</v>
      </c>
      <c r="B83" s="21" t="n">
        <f aca="false">IF(J82&gt;0.005,B$2,999)</f>
        <v>999</v>
      </c>
      <c r="C83" s="21" t="n">
        <f aca="false">IF(L82&gt;0.005,C$2,999)</f>
        <v>999</v>
      </c>
      <c r="D83" s="21" t="n">
        <f aca="false">IF(N82&gt;0.005,D$2,999)</f>
        <v>999</v>
      </c>
      <c r="E83" s="21" t="n">
        <f aca="false">IF(P82&gt;0.005,E$2,999)</f>
        <v>999</v>
      </c>
      <c r="F83" s="21" t="n">
        <f aca="false">MIN(B83:E83)</f>
        <v>999</v>
      </c>
      <c r="G83" s="21" t="n">
        <f aca="false">IF(J82&gt;0.005,MIN(Inputs!$D$5,J82*(1+Inputs!$C$5/12)),0)+IF(L82&gt;0.005,MIN(Inputs!$D$6,L82*(1+Inputs!$C$6/12)),0)+IF(N82&gt;0.005,MIN(Inputs!$D$7,N82*(1+Inputs!$C$7/12)),0)+IF(P82&gt;0.005,MIN(Inputs!$D$8,P82*(1+Inputs!$C$8/12)),0)</f>
        <v>0</v>
      </c>
      <c r="H83" s="21" t="n">
        <f aca="false">MAX(0,Inputs!$B$11-G83)</f>
        <v>6000</v>
      </c>
      <c r="I83" s="23" t="n">
        <f aca="false">IF(J82&lt;=0.005,0,MIN(J82*(1+Inputs!$C$5/12),MIN(Inputs!$D$5,J82*(1+Inputs!$C$5/12))+IF(B83=F83,H83,0)))</f>
        <v>0</v>
      </c>
      <c r="J83" s="23" t="n">
        <f aca="false">MAX(0,J82*(1+Inputs!$C$5/12)-I83)</f>
        <v>0</v>
      </c>
      <c r="K83" s="23" t="n">
        <f aca="false">IF(L82&lt;=0.005,0,MIN(L82*(1+Inputs!$C$6/12),MIN(Inputs!$D$6,L82*(1+Inputs!$C$6/12))+IF(C83=F83,H83,0)))</f>
        <v>0</v>
      </c>
      <c r="L83" s="23" t="n">
        <f aca="false">MAX(0,L82*(1+Inputs!$C$6/12)-K83)</f>
        <v>0</v>
      </c>
      <c r="M83" s="23" t="n">
        <f aca="false">IF(N82&lt;=0.005,0,MIN(N82*(1+Inputs!$C$7/12),MIN(Inputs!$D$7,N82*(1+Inputs!$C$7/12))+IF(D83=F83,H83,0)))</f>
        <v>0</v>
      </c>
      <c r="N83" s="23" t="n">
        <f aca="false">MAX(0,N82*(1+Inputs!$C$7/12)-M83)</f>
        <v>0</v>
      </c>
      <c r="O83" s="23" t="n">
        <f aca="false">IF(P82&lt;=0.005,0,MIN(P82*(1+Inputs!$C$8/12),MIN(Inputs!$D$8,P82*(1+Inputs!$C$8/12))+IF(E83=F83,H83,0)))</f>
        <v>0</v>
      </c>
      <c r="P83" s="23" t="n">
        <f aca="false">MAX(0,P82*(1+Inputs!$C$8/12)-O83)</f>
        <v>0</v>
      </c>
      <c r="Q83" s="21"/>
      <c r="R83" s="23" t="n">
        <f aca="false">J83+L83+N83+P83</f>
        <v>0</v>
      </c>
      <c r="S83" s="23" t="n">
        <f aca="false">S82+IF(J82&gt;0.005,J82*Inputs!$C$5/12,0)+IF(L82&gt;0.005,L82*Inputs!$C$6/12,0)+IF(N82&gt;0.005,N82*Inputs!$C$7/12,0)+IF(P82&gt;0.005,P82*Inputs!$C$8/12,0)</f>
        <v>35797.5394452634</v>
      </c>
    </row>
    <row r="84" customFormat="false" ht="15" hidden="false" customHeight="true" outlineLevel="0" collapsed="false">
      <c r="A84" s="21" t="n">
        <f aca="false">A83+1</f>
        <v>82</v>
      </c>
      <c r="B84" s="21" t="n">
        <f aca="false">IF(J83&gt;0.005,B$2,999)</f>
        <v>999</v>
      </c>
      <c r="C84" s="21" t="n">
        <f aca="false">IF(L83&gt;0.005,C$2,999)</f>
        <v>999</v>
      </c>
      <c r="D84" s="21" t="n">
        <f aca="false">IF(N83&gt;0.005,D$2,999)</f>
        <v>999</v>
      </c>
      <c r="E84" s="21" t="n">
        <f aca="false">IF(P83&gt;0.005,E$2,999)</f>
        <v>999</v>
      </c>
      <c r="F84" s="21" t="n">
        <f aca="false">MIN(B84:E84)</f>
        <v>999</v>
      </c>
      <c r="G84" s="21" t="n">
        <f aca="false">IF(J83&gt;0.005,MIN(Inputs!$D$5,J83*(1+Inputs!$C$5/12)),0)+IF(L83&gt;0.005,MIN(Inputs!$D$6,L83*(1+Inputs!$C$6/12)),0)+IF(N83&gt;0.005,MIN(Inputs!$D$7,N83*(1+Inputs!$C$7/12)),0)+IF(P83&gt;0.005,MIN(Inputs!$D$8,P83*(1+Inputs!$C$8/12)),0)</f>
        <v>0</v>
      </c>
      <c r="H84" s="21" t="n">
        <f aca="false">MAX(0,Inputs!$B$11-G84)</f>
        <v>6000</v>
      </c>
      <c r="I84" s="23" t="n">
        <f aca="false">IF(J83&lt;=0.005,0,MIN(J83*(1+Inputs!$C$5/12),MIN(Inputs!$D$5,J83*(1+Inputs!$C$5/12))+IF(B84=F84,H84,0)))</f>
        <v>0</v>
      </c>
      <c r="J84" s="23" t="n">
        <f aca="false">MAX(0,J83*(1+Inputs!$C$5/12)-I84)</f>
        <v>0</v>
      </c>
      <c r="K84" s="23" t="n">
        <f aca="false">IF(L83&lt;=0.005,0,MIN(L83*(1+Inputs!$C$6/12),MIN(Inputs!$D$6,L83*(1+Inputs!$C$6/12))+IF(C84=F84,H84,0)))</f>
        <v>0</v>
      </c>
      <c r="L84" s="23" t="n">
        <f aca="false">MAX(0,L83*(1+Inputs!$C$6/12)-K84)</f>
        <v>0</v>
      </c>
      <c r="M84" s="23" t="n">
        <f aca="false">IF(N83&lt;=0.005,0,MIN(N83*(1+Inputs!$C$7/12),MIN(Inputs!$D$7,N83*(1+Inputs!$C$7/12))+IF(D84=F84,H84,0)))</f>
        <v>0</v>
      </c>
      <c r="N84" s="23" t="n">
        <f aca="false">MAX(0,N83*(1+Inputs!$C$7/12)-M84)</f>
        <v>0</v>
      </c>
      <c r="O84" s="23" t="n">
        <f aca="false">IF(P83&lt;=0.005,0,MIN(P83*(1+Inputs!$C$8/12),MIN(Inputs!$D$8,P83*(1+Inputs!$C$8/12))+IF(E84=F84,H84,0)))</f>
        <v>0</v>
      </c>
      <c r="P84" s="23" t="n">
        <f aca="false">MAX(0,P83*(1+Inputs!$C$8/12)-O84)</f>
        <v>0</v>
      </c>
      <c r="Q84" s="21"/>
      <c r="R84" s="23" t="n">
        <f aca="false">J84+L84+N84+P84</f>
        <v>0</v>
      </c>
      <c r="S84" s="23" t="n">
        <f aca="false">S83+IF(J83&gt;0.005,J83*Inputs!$C$5/12,0)+IF(L83&gt;0.005,L83*Inputs!$C$6/12,0)+IF(N83&gt;0.005,N83*Inputs!$C$7/12,0)+IF(P83&gt;0.005,P83*Inputs!$C$8/12,0)</f>
        <v>35797.5394452634</v>
      </c>
    </row>
    <row r="85" customFormat="false" ht="15" hidden="false" customHeight="true" outlineLevel="0" collapsed="false">
      <c r="A85" s="21" t="n">
        <f aca="false">A84+1</f>
        <v>83</v>
      </c>
      <c r="B85" s="21" t="n">
        <f aca="false">IF(J84&gt;0.005,B$2,999)</f>
        <v>999</v>
      </c>
      <c r="C85" s="21" t="n">
        <f aca="false">IF(L84&gt;0.005,C$2,999)</f>
        <v>999</v>
      </c>
      <c r="D85" s="21" t="n">
        <f aca="false">IF(N84&gt;0.005,D$2,999)</f>
        <v>999</v>
      </c>
      <c r="E85" s="21" t="n">
        <f aca="false">IF(P84&gt;0.005,E$2,999)</f>
        <v>999</v>
      </c>
      <c r="F85" s="21" t="n">
        <f aca="false">MIN(B85:E85)</f>
        <v>999</v>
      </c>
      <c r="G85" s="21" t="n">
        <f aca="false">IF(J84&gt;0.005,MIN(Inputs!$D$5,J84*(1+Inputs!$C$5/12)),0)+IF(L84&gt;0.005,MIN(Inputs!$D$6,L84*(1+Inputs!$C$6/12)),0)+IF(N84&gt;0.005,MIN(Inputs!$D$7,N84*(1+Inputs!$C$7/12)),0)+IF(P84&gt;0.005,MIN(Inputs!$D$8,P84*(1+Inputs!$C$8/12)),0)</f>
        <v>0</v>
      </c>
      <c r="H85" s="21" t="n">
        <f aca="false">MAX(0,Inputs!$B$11-G85)</f>
        <v>6000</v>
      </c>
      <c r="I85" s="23" t="n">
        <f aca="false">IF(J84&lt;=0.005,0,MIN(J84*(1+Inputs!$C$5/12),MIN(Inputs!$D$5,J84*(1+Inputs!$C$5/12))+IF(B85=F85,H85,0)))</f>
        <v>0</v>
      </c>
      <c r="J85" s="23" t="n">
        <f aca="false">MAX(0,J84*(1+Inputs!$C$5/12)-I85)</f>
        <v>0</v>
      </c>
      <c r="K85" s="23" t="n">
        <f aca="false">IF(L84&lt;=0.005,0,MIN(L84*(1+Inputs!$C$6/12),MIN(Inputs!$D$6,L84*(1+Inputs!$C$6/12))+IF(C85=F85,H85,0)))</f>
        <v>0</v>
      </c>
      <c r="L85" s="23" t="n">
        <f aca="false">MAX(0,L84*(1+Inputs!$C$6/12)-K85)</f>
        <v>0</v>
      </c>
      <c r="M85" s="23" t="n">
        <f aca="false">IF(N84&lt;=0.005,0,MIN(N84*(1+Inputs!$C$7/12),MIN(Inputs!$D$7,N84*(1+Inputs!$C$7/12))+IF(D85=F85,H85,0)))</f>
        <v>0</v>
      </c>
      <c r="N85" s="23" t="n">
        <f aca="false">MAX(0,N84*(1+Inputs!$C$7/12)-M85)</f>
        <v>0</v>
      </c>
      <c r="O85" s="23" t="n">
        <f aca="false">IF(P84&lt;=0.005,0,MIN(P84*(1+Inputs!$C$8/12),MIN(Inputs!$D$8,P84*(1+Inputs!$C$8/12))+IF(E85=F85,H85,0)))</f>
        <v>0</v>
      </c>
      <c r="P85" s="23" t="n">
        <f aca="false">MAX(0,P84*(1+Inputs!$C$8/12)-O85)</f>
        <v>0</v>
      </c>
      <c r="Q85" s="21"/>
      <c r="R85" s="23" t="n">
        <f aca="false">J85+L85+N85+P85</f>
        <v>0</v>
      </c>
      <c r="S85" s="23" t="n">
        <f aca="false">S84+IF(J84&gt;0.005,J84*Inputs!$C$5/12,0)+IF(L84&gt;0.005,L84*Inputs!$C$6/12,0)+IF(N84&gt;0.005,N84*Inputs!$C$7/12,0)+IF(P84&gt;0.005,P84*Inputs!$C$8/12,0)</f>
        <v>35797.5394452634</v>
      </c>
    </row>
    <row r="86" customFormat="false" ht="15" hidden="false" customHeight="true" outlineLevel="0" collapsed="false">
      <c r="A86" s="21" t="n">
        <f aca="false">A85+1</f>
        <v>84</v>
      </c>
      <c r="B86" s="21" t="n">
        <f aca="false">IF(J85&gt;0.005,B$2,999)</f>
        <v>999</v>
      </c>
      <c r="C86" s="21" t="n">
        <f aca="false">IF(L85&gt;0.005,C$2,999)</f>
        <v>999</v>
      </c>
      <c r="D86" s="21" t="n">
        <f aca="false">IF(N85&gt;0.005,D$2,999)</f>
        <v>999</v>
      </c>
      <c r="E86" s="21" t="n">
        <f aca="false">IF(P85&gt;0.005,E$2,999)</f>
        <v>999</v>
      </c>
      <c r="F86" s="21" t="n">
        <f aca="false">MIN(B86:E86)</f>
        <v>999</v>
      </c>
      <c r="G86" s="21" t="n">
        <f aca="false">IF(J85&gt;0.005,MIN(Inputs!$D$5,J85*(1+Inputs!$C$5/12)),0)+IF(L85&gt;0.005,MIN(Inputs!$D$6,L85*(1+Inputs!$C$6/12)),0)+IF(N85&gt;0.005,MIN(Inputs!$D$7,N85*(1+Inputs!$C$7/12)),0)+IF(P85&gt;0.005,MIN(Inputs!$D$8,P85*(1+Inputs!$C$8/12)),0)</f>
        <v>0</v>
      </c>
      <c r="H86" s="21" t="n">
        <f aca="false">MAX(0,Inputs!$B$11-G86)</f>
        <v>6000</v>
      </c>
      <c r="I86" s="23" t="n">
        <f aca="false">IF(J85&lt;=0.005,0,MIN(J85*(1+Inputs!$C$5/12),MIN(Inputs!$D$5,J85*(1+Inputs!$C$5/12))+IF(B86=F86,H86,0)))</f>
        <v>0</v>
      </c>
      <c r="J86" s="23" t="n">
        <f aca="false">MAX(0,J85*(1+Inputs!$C$5/12)-I86)</f>
        <v>0</v>
      </c>
      <c r="K86" s="23" t="n">
        <f aca="false">IF(L85&lt;=0.005,0,MIN(L85*(1+Inputs!$C$6/12),MIN(Inputs!$D$6,L85*(1+Inputs!$C$6/12))+IF(C86=F86,H86,0)))</f>
        <v>0</v>
      </c>
      <c r="L86" s="23" t="n">
        <f aca="false">MAX(0,L85*(1+Inputs!$C$6/12)-K86)</f>
        <v>0</v>
      </c>
      <c r="M86" s="23" t="n">
        <f aca="false">IF(N85&lt;=0.005,0,MIN(N85*(1+Inputs!$C$7/12),MIN(Inputs!$D$7,N85*(1+Inputs!$C$7/12))+IF(D86=F86,H86,0)))</f>
        <v>0</v>
      </c>
      <c r="N86" s="23" t="n">
        <f aca="false">MAX(0,N85*(1+Inputs!$C$7/12)-M86)</f>
        <v>0</v>
      </c>
      <c r="O86" s="23" t="n">
        <f aca="false">IF(P85&lt;=0.005,0,MIN(P85*(1+Inputs!$C$8/12),MIN(Inputs!$D$8,P85*(1+Inputs!$C$8/12))+IF(E86=F86,H86,0)))</f>
        <v>0</v>
      </c>
      <c r="P86" s="23" t="n">
        <f aca="false">MAX(0,P85*(1+Inputs!$C$8/12)-O86)</f>
        <v>0</v>
      </c>
      <c r="Q86" s="21"/>
      <c r="R86" s="23" t="n">
        <f aca="false">J86+L86+N86+P86</f>
        <v>0</v>
      </c>
      <c r="S86" s="23" t="n">
        <f aca="false">S85+IF(J85&gt;0.005,J85*Inputs!$C$5/12,0)+IF(L85&gt;0.005,L85*Inputs!$C$6/12,0)+IF(N85&gt;0.005,N85*Inputs!$C$7/12,0)+IF(P85&gt;0.005,P85*Inputs!$C$8/12,0)</f>
        <v>35797.5394452634</v>
      </c>
    </row>
    <row r="87" customFormat="false" ht="15" hidden="false" customHeight="true" outlineLevel="0" collapsed="false">
      <c r="A87" s="21" t="n">
        <f aca="false">A86+1</f>
        <v>85</v>
      </c>
      <c r="B87" s="21" t="n">
        <f aca="false">IF(J86&gt;0.005,B$2,999)</f>
        <v>999</v>
      </c>
      <c r="C87" s="21" t="n">
        <f aca="false">IF(L86&gt;0.005,C$2,999)</f>
        <v>999</v>
      </c>
      <c r="D87" s="21" t="n">
        <f aca="false">IF(N86&gt;0.005,D$2,999)</f>
        <v>999</v>
      </c>
      <c r="E87" s="21" t="n">
        <f aca="false">IF(P86&gt;0.005,E$2,999)</f>
        <v>999</v>
      </c>
      <c r="F87" s="21" t="n">
        <f aca="false">MIN(B87:E87)</f>
        <v>999</v>
      </c>
      <c r="G87" s="21" t="n">
        <f aca="false">IF(J86&gt;0.005,MIN(Inputs!$D$5,J86*(1+Inputs!$C$5/12)),0)+IF(L86&gt;0.005,MIN(Inputs!$D$6,L86*(1+Inputs!$C$6/12)),0)+IF(N86&gt;0.005,MIN(Inputs!$D$7,N86*(1+Inputs!$C$7/12)),0)+IF(P86&gt;0.005,MIN(Inputs!$D$8,P86*(1+Inputs!$C$8/12)),0)</f>
        <v>0</v>
      </c>
      <c r="H87" s="21" t="n">
        <f aca="false">MAX(0,Inputs!$B$11-G87)</f>
        <v>6000</v>
      </c>
      <c r="I87" s="23" t="n">
        <f aca="false">IF(J86&lt;=0.005,0,MIN(J86*(1+Inputs!$C$5/12),MIN(Inputs!$D$5,J86*(1+Inputs!$C$5/12))+IF(B87=F87,H87,0)))</f>
        <v>0</v>
      </c>
      <c r="J87" s="23" t="n">
        <f aca="false">MAX(0,J86*(1+Inputs!$C$5/12)-I87)</f>
        <v>0</v>
      </c>
      <c r="K87" s="23" t="n">
        <f aca="false">IF(L86&lt;=0.005,0,MIN(L86*(1+Inputs!$C$6/12),MIN(Inputs!$D$6,L86*(1+Inputs!$C$6/12))+IF(C87=F87,H87,0)))</f>
        <v>0</v>
      </c>
      <c r="L87" s="23" t="n">
        <f aca="false">MAX(0,L86*(1+Inputs!$C$6/12)-K87)</f>
        <v>0</v>
      </c>
      <c r="M87" s="23" t="n">
        <f aca="false">IF(N86&lt;=0.005,0,MIN(N86*(1+Inputs!$C$7/12),MIN(Inputs!$D$7,N86*(1+Inputs!$C$7/12))+IF(D87=F87,H87,0)))</f>
        <v>0</v>
      </c>
      <c r="N87" s="23" t="n">
        <f aca="false">MAX(0,N86*(1+Inputs!$C$7/12)-M87)</f>
        <v>0</v>
      </c>
      <c r="O87" s="23" t="n">
        <f aca="false">IF(P86&lt;=0.005,0,MIN(P86*(1+Inputs!$C$8/12),MIN(Inputs!$D$8,P86*(1+Inputs!$C$8/12))+IF(E87=F87,H87,0)))</f>
        <v>0</v>
      </c>
      <c r="P87" s="23" t="n">
        <f aca="false">MAX(0,P86*(1+Inputs!$C$8/12)-O87)</f>
        <v>0</v>
      </c>
      <c r="Q87" s="21"/>
      <c r="R87" s="23" t="n">
        <f aca="false">J87+L87+N87+P87</f>
        <v>0</v>
      </c>
      <c r="S87" s="23" t="n">
        <f aca="false">S86+IF(J86&gt;0.005,J86*Inputs!$C$5/12,0)+IF(L86&gt;0.005,L86*Inputs!$C$6/12,0)+IF(N86&gt;0.005,N86*Inputs!$C$7/12,0)+IF(P86&gt;0.005,P86*Inputs!$C$8/12,0)</f>
        <v>35797.5394452634</v>
      </c>
    </row>
    <row r="88" customFormat="false" ht="15" hidden="false" customHeight="true" outlineLevel="0" collapsed="false">
      <c r="A88" s="21" t="n">
        <f aca="false">A87+1</f>
        <v>86</v>
      </c>
      <c r="B88" s="21" t="n">
        <f aca="false">IF(J87&gt;0.005,B$2,999)</f>
        <v>999</v>
      </c>
      <c r="C88" s="21" t="n">
        <f aca="false">IF(L87&gt;0.005,C$2,999)</f>
        <v>999</v>
      </c>
      <c r="D88" s="21" t="n">
        <f aca="false">IF(N87&gt;0.005,D$2,999)</f>
        <v>999</v>
      </c>
      <c r="E88" s="21" t="n">
        <f aca="false">IF(P87&gt;0.005,E$2,999)</f>
        <v>999</v>
      </c>
      <c r="F88" s="21" t="n">
        <f aca="false">MIN(B88:E88)</f>
        <v>999</v>
      </c>
      <c r="G88" s="21" t="n">
        <f aca="false">IF(J87&gt;0.005,MIN(Inputs!$D$5,J87*(1+Inputs!$C$5/12)),0)+IF(L87&gt;0.005,MIN(Inputs!$D$6,L87*(1+Inputs!$C$6/12)),0)+IF(N87&gt;0.005,MIN(Inputs!$D$7,N87*(1+Inputs!$C$7/12)),0)+IF(P87&gt;0.005,MIN(Inputs!$D$8,P87*(1+Inputs!$C$8/12)),0)</f>
        <v>0</v>
      </c>
      <c r="H88" s="21" t="n">
        <f aca="false">MAX(0,Inputs!$B$11-G88)</f>
        <v>6000</v>
      </c>
      <c r="I88" s="23" t="n">
        <f aca="false">IF(J87&lt;=0.005,0,MIN(J87*(1+Inputs!$C$5/12),MIN(Inputs!$D$5,J87*(1+Inputs!$C$5/12))+IF(B88=F88,H88,0)))</f>
        <v>0</v>
      </c>
      <c r="J88" s="23" t="n">
        <f aca="false">MAX(0,J87*(1+Inputs!$C$5/12)-I88)</f>
        <v>0</v>
      </c>
      <c r="K88" s="23" t="n">
        <f aca="false">IF(L87&lt;=0.005,0,MIN(L87*(1+Inputs!$C$6/12),MIN(Inputs!$D$6,L87*(1+Inputs!$C$6/12))+IF(C88=F88,H88,0)))</f>
        <v>0</v>
      </c>
      <c r="L88" s="23" t="n">
        <f aca="false">MAX(0,L87*(1+Inputs!$C$6/12)-K88)</f>
        <v>0</v>
      </c>
      <c r="M88" s="23" t="n">
        <f aca="false">IF(N87&lt;=0.005,0,MIN(N87*(1+Inputs!$C$7/12),MIN(Inputs!$D$7,N87*(1+Inputs!$C$7/12))+IF(D88=F88,H88,0)))</f>
        <v>0</v>
      </c>
      <c r="N88" s="23" t="n">
        <f aca="false">MAX(0,N87*(1+Inputs!$C$7/12)-M88)</f>
        <v>0</v>
      </c>
      <c r="O88" s="23" t="n">
        <f aca="false">IF(P87&lt;=0.005,0,MIN(P87*(1+Inputs!$C$8/12),MIN(Inputs!$D$8,P87*(1+Inputs!$C$8/12))+IF(E88=F88,H88,0)))</f>
        <v>0</v>
      </c>
      <c r="P88" s="23" t="n">
        <f aca="false">MAX(0,P87*(1+Inputs!$C$8/12)-O88)</f>
        <v>0</v>
      </c>
      <c r="Q88" s="21"/>
      <c r="R88" s="23" t="n">
        <f aca="false">J88+L88+N88+P88</f>
        <v>0</v>
      </c>
      <c r="S88" s="23" t="n">
        <f aca="false">S87+IF(J87&gt;0.005,J87*Inputs!$C$5/12,0)+IF(L87&gt;0.005,L87*Inputs!$C$6/12,0)+IF(N87&gt;0.005,N87*Inputs!$C$7/12,0)+IF(P87&gt;0.005,P87*Inputs!$C$8/12,0)</f>
        <v>35797.5394452634</v>
      </c>
    </row>
    <row r="89" customFormat="false" ht="15" hidden="false" customHeight="true" outlineLevel="0" collapsed="false">
      <c r="A89" s="21" t="n">
        <f aca="false">A88+1</f>
        <v>87</v>
      </c>
      <c r="B89" s="21" t="n">
        <f aca="false">IF(J88&gt;0.005,B$2,999)</f>
        <v>999</v>
      </c>
      <c r="C89" s="21" t="n">
        <f aca="false">IF(L88&gt;0.005,C$2,999)</f>
        <v>999</v>
      </c>
      <c r="D89" s="21" t="n">
        <f aca="false">IF(N88&gt;0.005,D$2,999)</f>
        <v>999</v>
      </c>
      <c r="E89" s="21" t="n">
        <f aca="false">IF(P88&gt;0.005,E$2,999)</f>
        <v>999</v>
      </c>
      <c r="F89" s="21" t="n">
        <f aca="false">MIN(B89:E89)</f>
        <v>999</v>
      </c>
      <c r="G89" s="21" t="n">
        <f aca="false">IF(J88&gt;0.005,MIN(Inputs!$D$5,J88*(1+Inputs!$C$5/12)),0)+IF(L88&gt;0.005,MIN(Inputs!$D$6,L88*(1+Inputs!$C$6/12)),0)+IF(N88&gt;0.005,MIN(Inputs!$D$7,N88*(1+Inputs!$C$7/12)),0)+IF(P88&gt;0.005,MIN(Inputs!$D$8,P88*(1+Inputs!$C$8/12)),0)</f>
        <v>0</v>
      </c>
      <c r="H89" s="21" t="n">
        <f aca="false">MAX(0,Inputs!$B$11-G89)</f>
        <v>6000</v>
      </c>
      <c r="I89" s="23" t="n">
        <f aca="false">IF(J88&lt;=0.005,0,MIN(J88*(1+Inputs!$C$5/12),MIN(Inputs!$D$5,J88*(1+Inputs!$C$5/12))+IF(B89=F89,H89,0)))</f>
        <v>0</v>
      </c>
      <c r="J89" s="23" t="n">
        <f aca="false">MAX(0,J88*(1+Inputs!$C$5/12)-I89)</f>
        <v>0</v>
      </c>
      <c r="K89" s="23" t="n">
        <f aca="false">IF(L88&lt;=0.005,0,MIN(L88*(1+Inputs!$C$6/12),MIN(Inputs!$D$6,L88*(1+Inputs!$C$6/12))+IF(C89=F89,H89,0)))</f>
        <v>0</v>
      </c>
      <c r="L89" s="23" t="n">
        <f aca="false">MAX(0,L88*(1+Inputs!$C$6/12)-K89)</f>
        <v>0</v>
      </c>
      <c r="M89" s="23" t="n">
        <f aca="false">IF(N88&lt;=0.005,0,MIN(N88*(1+Inputs!$C$7/12),MIN(Inputs!$D$7,N88*(1+Inputs!$C$7/12))+IF(D89=F89,H89,0)))</f>
        <v>0</v>
      </c>
      <c r="N89" s="23" t="n">
        <f aca="false">MAX(0,N88*(1+Inputs!$C$7/12)-M89)</f>
        <v>0</v>
      </c>
      <c r="O89" s="23" t="n">
        <f aca="false">IF(P88&lt;=0.005,0,MIN(P88*(1+Inputs!$C$8/12),MIN(Inputs!$D$8,P88*(1+Inputs!$C$8/12))+IF(E89=F89,H89,0)))</f>
        <v>0</v>
      </c>
      <c r="P89" s="23" t="n">
        <f aca="false">MAX(0,P88*(1+Inputs!$C$8/12)-O89)</f>
        <v>0</v>
      </c>
      <c r="Q89" s="21"/>
      <c r="R89" s="23" t="n">
        <f aca="false">J89+L89+N89+P89</f>
        <v>0</v>
      </c>
      <c r="S89" s="23" t="n">
        <f aca="false">S88+IF(J88&gt;0.005,J88*Inputs!$C$5/12,0)+IF(L88&gt;0.005,L88*Inputs!$C$6/12,0)+IF(N88&gt;0.005,N88*Inputs!$C$7/12,0)+IF(P88&gt;0.005,P88*Inputs!$C$8/12,0)</f>
        <v>35797.5394452634</v>
      </c>
    </row>
    <row r="90" customFormat="false" ht="15" hidden="false" customHeight="true" outlineLevel="0" collapsed="false">
      <c r="A90" s="21" t="n">
        <f aca="false">A89+1</f>
        <v>88</v>
      </c>
      <c r="B90" s="21" t="n">
        <f aca="false">IF(J89&gt;0.005,B$2,999)</f>
        <v>999</v>
      </c>
      <c r="C90" s="21" t="n">
        <f aca="false">IF(L89&gt;0.005,C$2,999)</f>
        <v>999</v>
      </c>
      <c r="D90" s="21" t="n">
        <f aca="false">IF(N89&gt;0.005,D$2,999)</f>
        <v>999</v>
      </c>
      <c r="E90" s="21" t="n">
        <f aca="false">IF(P89&gt;0.005,E$2,999)</f>
        <v>999</v>
      </c>
      <c r="F90" s="21" t="n">
        <f aca="false">MIN(B90:E90)</f>
        <v>999</v>
      </c>
      <c r="G90" s="21" t="n">
        <f aca="false">IF(J89&gt;0.005,MIN(Inputs!$D$5,J89*(1+Inputs!$C$5/12)),0)+IF(L89&gt;0.005,MIN(Inputs!$D$6,L89*(1+Inputs!$C$6/12)),0)+IF(N89&gt;0.005,MIN(Inputs!$D$7,N89*(1+Inputs!$C$7/12)),0)+IF(P89&gt;0.005,MIN(Inputs!$D$8,P89*(1+Inputs!$C$8/12)),0)</f>
        <v>0</v>
      </c>
      <c r="H90" s="21" t="n">
        <f aca="false">MAX(0,Inputs!$B$11-G90)</f>
        <v>6000</v>
      </c>
      <c r="I90" s="23" t="n">
        <f aca="false">IF(J89&lt;=0.005,0,MIN(J89*(1+Inputs!$C$5/12),MIN(Inputs!$D$5,J89*(1+Inputs!$C$5/12))+IF(B90=F90,H90,0)))</f>
        <v>0</v>
      </c>
      <c r="J90" s="23" t="n">
        <f aca="false">MAX(0,J89*(1+Inputs!$C$5/12)-I90)</f>
        <v>0</v>
      </c>
      <c r="K90" s="23" t="n">
        <f aca="false">IF(L89&lt;=0.005,0,MIN(L89*(1+Inputs!$C$6/12),MIN(Inputs!$D$6,L89*(1+Inputs!$C$6/12))+IF(C90=F90,H90,0)))</f>
        <v>0</v>
      </c>
      <c r="L90" s="23" t="n">
        <f aca="false">MAX(0,L89*(1+Inputs!$C$6/12)-K90)</f>
        <v>0</v>
      </c>
      <c r="M90" s="23" t="n">
        <f aca="false">IF(N89&lt;=0.005,0,MIN(N89*(1+Inputs!$C$7/12),MIN(Inputs!$D$7,N89*(1+Inputs!$C$7/12))+IF(D90=F90,H90,0)))</f>
        <v>0</v>
      </c>
      <c r="N90" s="23" t="n">
        <f aca="false">MAX(0,N89*(1+Inputs!$C$7/12)-M90)</f>
        <v>0</v>
      </c>
      <c r="O90" s="23" t="n">
        <f aca="false">IF(P89&lt;=0.005,0,MIN(P89*(1+Inputs!$C$8/12),MIN(Inputs!$D$8,P89*(1+Inputs!$C$8/12))+IF(E90=F90,H90,0)))</f>
        <v>0</v>
      </c>
      <c r="P90" s="23" t="n">
        <f aca="false">MAX(0,P89*(1+Inputs!$C$8/12)-O90)</f>
        <v>0</v>
      </c>
      <c r="Q90" s="21"/>
      <c r="R90" s="23" t="n">
        <f aca="false">J90+L90+N90+P90</f>
        <v>0</v>
      </c>
      <c r="S90" s="23" t="n">
        <f aca="false">S89+IF(J89&gt;0.005,J89*Inputs!$C$5/12,0)+IF(L89&gt;0.005,L89*Inputs!$C$6/12,0)+IF(N89&gt;0.005,N89*Inputs!$C$7/12,0)+IF(P89&gt;0.005,P89*Inputs!$C$8/12,0)</f>
        <v>35797.5394452634</v>
      </c>
    </row>
    <row r="91" customFormat="false" ht="15" hidden="false" customHeight="true" outlineLevel="0" collapsed="false">
      <c r="A91" s="21" t="n">
        <f aca="false">A90+1</f>
        <v>89</v>
      </c>
      <c r="B91" s="21" t="n">
        <f aca="false">IF(J90&gt;0.005,B$2,999)</f>
        <v>999</v>
      </c>
      <c r="C91" s="21" t="n">
        <f aca="false">IF(L90&gt;0.005,C$2,999)</f>
        <v>999</v>
      </c>
      <c r="D91" s="21" t="n">
        <f aca="false">IF(N90&gt;0.005,D$2,999)</f>
        <v>999</v>
      </c>
      <c r="E91" s="21" t="n">
        <f aca="false">IF(P90&gt;0.005,E$2,999)</f>
        <v>999</v>
      </c>
      <c r="F91" s="21" t="n">
        <f aca="false">MIN(B91:E91)</f>
        <v>999</v>
      </c>
      <c r="G91" s="21" t="n">
        <f aca="false">IF(J90&gt;0.005,MIN(Inputs!$D$5,J90*(1+Inputs!$C$5/12)),0)+IF(L90&gt;0.005,MIN(Inputs!$D$6,L90*(1+Inputs!$C$6/12)),0)+IF(N90&gt;0.005,MIN(Inputs!$D$7,N90*(1+Inputs!$C$7/12)),0)+IF(P90&gt;0.005,MIN(Inputs!$D$8,P90*(1+Inputs!$C$8/12)),0)</f>
        <v>0</v>
      </c>
      <c r="H91" s="21" t="n">
        <f aca="false">MAX(0,Inputs!$B$11-G91)</f>
        <v>6000</v>
      </c>
      <c r="I91" s="23" t="n">
        <f aca="false">IF(J90&lt;=0.005,0,MIN(J90*(1+Inputs!$C$5/12),MIN(Inputs!$D$5,J90*(1+Inputs!$C$5/12))+IF(B91=F91,H91,0)))</f>
        <v>0</v>
      </c>
      <c r="J91" s="23" t="n">
        <f aca="false">MAX(0,J90*(1+Inputs!$C$5/12)-I91)</f>
        <v>0</v>
      </c>
      <c r="K91" s="23" t="n">
        <f aca="false">IF(L90&lt;=0.005,0,MIN(L90*(1+Inputs!$C$6/12),MIN(Inputs!$D$6,L90*(1+Inputs!$C$6/12))+IF(C91=F91,H91,0)))</f>
        <v>0</v>
      </c>
      <c r="L91" s="23" t="n">
        <f aca="false">MAX(0,L90*(1+Inputs!$C$6/12)-K91)</f>
        <v>0</v>
      </c>
      <c r="M91" s="23" t="n">
        <f aca="false">IF(N90&lt;=0.005,0,MIN(N90*(1+Inputs!$C$7/12),MIN(Inputs!$D$7,N90*(1+Inputs!$C$7/12))+IF(D91=F91,H91,0)))</f>
        <v>0</v>
      </c>
      <c r="N91" s="23" t="n">
        <f aca="false">MAX(0,N90*(1+Inputs!$C$7/12)-M91)</f>
        <v>0</v>
      </c>
      <c r="O91" s="23" t="n">
        <f aca="false">IF(P90&lt;=0.005,0,MIN(P90*(1+Inputs!$C$8/12),MIN(Inputs!$D$8,P90*(1+Inputs!$C$8/12))+IF(E91=F91,H91,0)))</f>
        <v>0</v>
      </c>
      <c r="P91" s="23" t="n">
        <f aca="false">MAX(0,P90*(1+Inputs!$C$8/12)-O91)</f>
        <v>0</v>
      </c>
      <c r="Q91" s="21"/>
      <c r="R91" s="23" t="n">
        <f aca="false">J91+L91+N91+P91</f>
        <v>0</v>
      </c>
      <c r="S91" s="23" t="n">
        <f aca="false">S90+IF(J90&gt;0.005,J90*Inputs!$C$5/12,0)+IF(L90&gt;0.005,L90*Inputs!$C$6/12,0)+IF(N90&gt;0.005,N90*Inputs!$C$7/12,0)+IF(P90&gt;0.005,P90*Inputs!$C$8/12,0)</f>
        <v>35797.5394452634</v>
      </c>
    </row>
    <row r="92" customFormat="false" ht="15" hidden="false" customHeight="true" outlineLevel="0" collapsed="false">
      <c r="A92" s="21" t="n">
        <f aca="false">A91+1</f>
        <v>90</v>
      </c>
      <c r="B92" s="21" t="n">
        <f aca="false">IF(J91&gt;0.005,B$2,999)</f>
        <v>999</v>
      </c>
      <c r="C92" s="21" t="n">
        <f aca="false">IF(L91&gt;0.005,C$2,999)</f>
        <v>999</v>
      </c>
      <c r="D92" s="21" t="n">
        <f aca="false">IF(N91&gt;0.005,D$2,999)</f>
        <v>999</v>
      </c>
      <c r="E92" s="21" t="n">
        <f aca="false">IF(P91&gt;0.005,E$2,999)</f>
        <v>999</v>
      </c>
      <c r="F92" s="21" t="n">
        <f aca="false">MIN(B92:E92)</f>
        <v>999</v>
      </c>
      <c r="G92" s="21" t="n">
        <f aca="false">IF(J91&gt;0.005,MIN(Inputs!$D$5,J91*(1+Inputs!$C$5/12)),0)+IF(L91&gt;0.005,MIN(Inputs!$D$6,L91*(1+Inputs!$C$6/12)),0)+IF(N91&gt;0.005,MIN(Inputs!$D$7,N91*(1+Inputs!$C$7/12)),0)+IF(P91&gt;0.005,MIN(Inputs!$D$8,P91*(1+Inputs!$C$8/12)),0)</f>
        <v>0</v>
      </c>
      <c r="H92" s="21" t="n">
        <f aca="false">MAX(0,Inputs!$B$11-G92)</f>
        <v>6000</v>
      </c>
      <c r="I92" s="23" t="n">
        <f aca="false">IF(J91&lt;=0.005,0,MIN(J91*(1+Inputs!$C$5/12),MIN(Inputs!$D$5,J91*(1+Inputs!$C$5/12))+IF(B92=F92,H92,0)))</f>
        <v>0</v>
      </c>
      <c r="J92" s="23" t="n">
        <f aca="false">MAX(0,J91*(1+Inputs!$C$5/12)-I92)</f>
        <v>0</v>
      </c>
      <c r="K92" s="23" t="n">
        <f aca="false">IF(L91&lt;=0.005,0,MIN(L91*(1+Inputs!$C$6/12),MIN(Inputs!$D$6,L91*(1+Inputs!$C$6/12))+IF(C92=F92,H92,0)))</f>
        <v>0</v>
      </c>
      <c r="L92" s="23" t="n">
        <f aca="false">MAX(0,L91*(1+Inputs!$C$6/12)-K92)</f>
        <v>0</v>
      </c>
      <c r="M92" s="23" t="n">
        <f aca="false">IF(N91&lt;=0.005,0,MIN(N91*(1+Inputs!$C$7/12),MIN(Inputs!$D$7,N91*(1+Inputs!$C$7/12))+IF(D92=F92,H92,0)))</f>
        <v>0</v>
      </c>
      <c r="N92" s="23" t="n">
        <f aca="false">MAX(0,N91*(1+Inputs!$C$7/12)-M92)</f>
        <v>0</v>
      </c>
      <c r="O92" s="23" t="n">
        <f aca="false">IF(P91&lt;=0.005,0,MIN(P91*(1+Inputs!$C$8/12),MIN(Inputs!$D$8,P91*(1+Inputs!$C$8/12))+IF(E92=F92,H92,0)))</f>
        <v>0</v>
      </c>
      <c r="P92" s="23" t="n">
        <f aca="false">MAX(0,P91*(1+Inputs!$C$8/12)-O92)</f>
        <v>0</v>
      </c>
      <c r="Q92" s="21"/>
      <c r="R92" s="23" t="n">
        <f aca="false">J92+L92+N92+P92</f>
        <v>0</v>
      </c>
      <c r="S92" s="23" t="n">
        <f aca="false">S91+IF(J91&gt;0.005,J91*Inputs!$C$5/12,0)+IF(L91&gt;0.005,L91*Inputs!$C$6/12,0)+IF(N91&gt;0.005,N91*Inputs!$C$7/12,0)+IF(P91&gt;0.005,P91*Inputs!$C$8/12,0)</f>
        <v>35797.5394452634</v>
      </c>
    </row>
    <row r="93" customFormat="false" ht="15" hidden="false" customHeight="true" outlineLevel="0" collapsed="false">
      <c r="A93" s="21" t="n">
        <f aca="false">A92+1</f>
        <v>91</v>
      </c>
      <c r="B93" s="21" t="n">
        <f aca="false">IF(J92&gt;0.005,B$2,999)</f>
        <v>999</v>
      </c>
      <c r="C93" s="21" t="n">
        <f aca="false">IF(L92&gt;0.005,C$2,999)</f>
        <v>999</v>
      </c>
      <c r="D93" s="21" t="n">
        <f aca="false">IF(N92&gt;0.005,D$2,999)</f>
        <v>999</v>
      </c>
      <c r="E93" s="21" t="n">
        <f aca="false">IF(P92&gt;0.005,E$2,999)</f>
        <v>999</v>
      </c>
      <c r="F93" s="21" t="n">
        <f aca="false">MIN(B93:E93)</f>
        <v>999</v>
      </c>
      <c r="G93" s="21" t="n">
        <f aca="false">IF(J92&gt;0.005,MIN(Inputs!$D$5,J92*(1+Inputs!$C$5/12)),0)+IF(L92&gt;0.005,MIN(Inputs!$D$6,L92*(1+Inputs!$C$6/12)),0)+IF(N92&gt;0.005,MIN(Inputs!$D$7,N92*(1+Inputs!$C$7/12)),0)+IF(P92&gt;0.005,MIN(Inputs!$D$8,P92*(1+Inputs!$C$8/12)),0)</f>
        <v>0</v>
      </c>
      <c r="H93" s="21" t="n">
        <f aca="false">MAX(0,Inputs!$B$11-G93)</f>
        <v>6000</v>
      </c>
      <c r="I93" s="23" t="n">
        <f aca="false">IF(J92&lt;=0.005,0,MIN(J92*(1+Inputs!$C$5/12),MIN(Inputs!$D$5,J92*(1+Inputs!$C$5/12))+IF(B93=F93,H93,0)))</f>
        <v>0</v>
      </c>
      <c r="J93" s="23" t="n">
        <f aca="false">MAX(0,J92*(1+Inputs!$C$5/12)-I93)</f>
        <v>0</v>
      </c>
      <c r="K93" s="23" t="n">
        <f aca="false">IF(L92&lt;=0.005,0,MIN(L92*(1+Inputs!$C$6/12),MIN(Inputs!$D$6,L92*(1+Inputs!$C$6/12))+IF(C93=F93,H93,0)))</f>
        <v>0</v>
      </c>
      <c r="L93" s="23" t="n">
        <f aca="false">MAX(0,L92*(1+Inputs!$C$6/12)-K93)</f>
        <v>0</v>
      </c>
      <c r="M93" s="23" t="n">
        <f aca="false">IF(N92&lt;=0.005,0,MIN(N92*(1+Inputs!$C$7/12),MIN(Inputs!$D$7,N92*(1+Inputs!$C$7/12))+IF(D93=F93,H93,0)))</f>
        <v>0</v>
      </c>
      <c r="N93" s="23" t="n">
        <f aca="false">MAX(0,N92*(1+Inputs!$C$7/12)-M93)</f>
        <v>0</v>
      </c>
      <c r="O93" s="23" t="n">
        <f aca="false">IF(P92&lt;=0.005,0,MIN(P92*(1+Inputs!$C$8/12),MIN(Inputs!$D$8,P92*(1+Inputs!$C$8/12))+IF(E93=F93,H93,0)))</f>
        <v>0</v>
      </c>
      <c r="P93" s="23" t="n">
        <f aca="false">MAX(0,P92*(1+Inputs!$C$8/12)-O93)</f>
        <v>0</v>
      </c>
      <c r="Q93" s="21"/>
      <c r="R93" s="23" t="n">
        <f aca="false">J93+L93+N93+P93</f>
        <v>0</v>
      </c>
      <c r="S93" s="23" t="n">
        <f aca="false">S92+IF(J92&gt;0.005,J92*Inputs!$C$5/12,0)+IF(L92&gt;0.005,L92*Inputs!$C$6/12,0)+IF(N92&gt;0.005,N92*Inputs!$C$7/12,0)+IF(P92&gt;0.005,P92*Inputs!$C$8/12,0)</f>
        <v>35797.5394452634</v>
      </c>
    </row>
    <row r="94" customFormat="false" ht="15" hidden="false" customHeight="true" outlineLevel="0" collapsed="false">
      <c r="A94" s="21" t="n">
        <f aca="false">A93+1</f>
        <v>92</v>
      </c>
      <c r="B94" s="21" t="n">
        <f aca="false">IF(J93&gt;0.005,B$2,999)</f>
        <v>999</v>
      </c>
      <c r="C94" s="21" t="n">
        <f aca="false">IF(L93&gt;0.005,C$2,999)</f>
        <v>999</v>
      </c>
      <c r="D94" s="21" t="n">
        <f aca="false">IF(N93&gt;0.005,D$2,999)</f>
        <v>999</v>
      </c>
      <c r="E94" s="21" t="n">
        <f aca="false">IF(P93&gt;0.005,E$2,999)</f>
        <v>999</v>
      </c>
      <c r="F94" s="21" t="n">
        <f aca="false">MIN(B94:E94)</f>
        <v>999</v>
      </c>
      <c r="G94" s="21" t="n">
        <f aca="false">IF(J93&gt;0.005,MIN(Inputs!$D$5,J93*(1+Inputs!$C$5/12)),0)+IF(L93&gt;0.005,MIN(Inputs!$D$6,L93*(1+Inputs!$C$6/12)),0)+IF(N93&gt;0.005,MIN(Inputs!$D$7,N93*(1+Inputs!$C$7/12)),0)+IF(P93&gt;0.005,MIN(Inputs!$D$8,P93*(1+Inputs!$C$8/12)),0)</f>
        <v>0</v>
      </c>
      <c r="H94" s="21" t="n">
        <f aca="false">MAX(0,Inputs!$B$11-G94)</f>
        <v>6000</v>
      </c>
      <c r="I94" s="23" t="n">
        <f aca="false">IF(J93&lt;=0.005,0,MIN(J93*(1+Inputs!$C$5/12),MIN(Inputs!$D$5,J93*(1+Inputs!$C$5/12))+IF(B94=F94,H94,0)))</f>
        <v>0</v>
      </c>
      <c r="J94" s="23" t="n">
        <f aca="false">MAX(0,J93*(1+Inputs!$C$5/12)-I94)</f>
        <v>0</v>
      </c>
      <c r="K94" s="23" t="n">
        <f aca="false">IF(L93&lt;=0.005,0,MIN(L93*(1+Inputs!$C$6/12),MIN(Inputs!$D$6,L93*(1+Inputs!$C$6/12))+IF(C94=F94,H94,0)))</f>
        <v>0</v>
      </c>
      <c r="L94" s="23" t="n">
        <f aca="false">MAX(0,L93*(1+Inputs!$C$6/12)-K94)</f>
        <v>0</v>
      </c>
      <c r="M94" s="23" t="n">
        <f aca="false">IF(N93&lt;=0.005,0,MIN(N93*(1+Inputs!$C$7/12),MIN(Inputs!$D$7,N93*(1+Inputs!$C$7/12))+IF(D94=F94,H94,0)))</f>
        <v>0</v>
      </c>
      <c r="N94" s="23" t="n">
        <f aca="false">MAX(0,N93*(1+Inputs!$C$7/12)-M94)</f>
        <v>0</v>
      </c>
      <c r="O94" s="23" t="n">
        <f aca="false">IF(P93&lt;=0.005,0,MIN(P93*(1+Inputs!$C$8/12),MIN(Inputs!$D$8,P93*(1+Inputs!$C$8/12))+IF(E94=F94,H94,0)))</f>
        <v>0</v>
      </c>
      <c r="P94" s="23" t="n">
        <f aca="false">MAX(0,P93*(1+Inputs!$C$8/12)-O94)</f>
        <v>0</v>
      </c>
      <c r="Q94" s="21"/>
      <c r="R94" s="23" t="n">
        <f aca="false">J94+L94+N94+P94</f>
        <v>0</v>
      </c>
      <c r="S94" s="23" t="n">
        <f aca="false">S93+IF(J93&gt;0.005,J93*Inputs!$C$5/12,0)+IF(L93&gt;0.005,L93*Inputs!$C$6/12,0)+IF(N93&gt;0.005,N93*Inputs!$C$7/12,0)+IF(P93&gt;0.005,P93*Inputs!$C$8/12,0)</f>
        <v>35797.5394452634</v>
      </c>
    </row>
    <row r="95" customFormat="false" ht="15" hidden="false" customHeight="true" outlineLevel="0" collapsed="false">
      <c r="A95" s="21" t="n">
        <f aca="false">A94+1</f>
        <v>93</v>
      </c>
      <c r="B95" s="21" t="n">
        <f aca="false">IF(J94&gt;0.005,B$2,999)</f>
        <v>999</v>
      </c>
      <c r="C95" s="21" t="n">
        <f aca="false">IF(L94&gt;0.005,C$2,999)</f>
        <v>999</v>
      </c>
      <c r="D95" s="21" t="n">
        <f aca="false">IF(N94&gt;0.005,D$2,999)</f>
        <v>999</v>
      </c>
      <c r="E95" s="21" t="n">
        <f aca="false">IF(P94&gt;0.005,E$2,999)</f>
        <v>999</v>
      </c>
      <c r="F95" s="21" t="n">
        <f aca="false">MIN(B95:E95)</f>
        <v>999</v>
      </c>
      <c r="G95" s="21" t="n">
        <f aca="false">IF(J94&gt;0.005,MIN(Inputs!$D$5,J94*(1+Inputs!$C$5/12)),0)+IF(L94&gt;0.005,MIN(Inputs!$D$6,L94*(1+Inputs!$C$6/12)),0)+IF(N94&gt;0.005,MIN(Inputs!$D$7,N94*(1+Inputs!$C$7/12)),0)+IF(P94&gt;0.005,MIN(Inputs!$D$8,P94*(1+Inputs!$C$8/12)),0)</f>
        <v>0</v>
      </c>
      <c r="H95" s="21" t="n">
        <f aca="false">MAX(0,Inputs!$B$11-G95)</f>
        <v>6000</v>
      </c>
      <c r="I95" s="23" t="n">
        <f aca="false">IF(J94&lt;=0.005,0,MIN(J94*(1+Inputs!$C$5/12),MIN(Inputs!$D$5,J94*(1+Inputs!$C$5/12))+IF(B95=F95,H95,0)))</f>
        <v>0</v>
      </c>
      <c r="J95" s="23" t="n">
        <f aca="false">MAX(0,J94*(1+Inputs!$C$5/12)-I95)</f>
        <v>0</v>
      </c>
      <c r="K95" s="23" t="n">
        <f aca="false">IF(L94&lt;=0.005,0,MIN(L94*(1+Inputs!$C$6/12),MIN(Inputs!$D$6,L94*(1+Inputs!$C$6/12))+IF(C95=F95,H95,0)))</f>
        <v>0</v>
      </c>
      <c r="L95" s="23" t="n">
        <f aca="false">MAX(0,L94*(1+Inputs!$C$6/12)-K95)</f>
        <v>0</v>
      </c>
      <c r="M95" s="23" t="n">
        <f aca="false">IF(N94&lt;=0.005,0,MIN(N94*(1+Inputs!$C$7/12),MIN(Inputs!$D$7,N94*(1+Inputs!$C$7/12))+IF(D95=F95,H95,0)))</f>
        <v>0</v>
      </c>
      <c r="N95" s="23" t="n">
        <f aca="false">MAX(0,N94*(1+Inputs!$C$7/12)-M95)</f>
        <v>0</v>
      </c>
      <c r="O95" s="23" t="n">
        <f aca="false">IF(P94&lt;=0.005,0,MIN(P94*(1+Inputs!$C$8/12),MIN(Inputs!$D$8,P94*(1+Inputs!$C$8/12))+IF(E95=F95,H95,0)))</f>
        <v>0</v>
      </c>
      <c r="P95" s="23" t="n">
        <f aca="false">MAX(0,P94*(1+Inputs!$C$8/12)-O95)</f>
        <v>0</v>
      </c>
      <c r="Q95" s="21"/>
      <c r="R95" s="23" t="n">
        <f aca="false">J95+L95+N95+P95</f>
        <v>0</v>
      </c>
      <c r="S95" s="23" t="n">
        <f aca="false">S94+IF(J94&gt;0.005,J94*Inputs!$C$5/12,0)+IF(L94&gt;0.005,L94*Inputs!$C$6/12,0)+IF(N94&gt;0.005,N94*Inputs!$C$7/12,0)+IF(P94&gt;0.005,P94*Inputs!$C$8/12,0)</f>
        <v>35797.5394452634</v>
      </c>
    </row>
    <row r="96" customFormat="false" ht="15" hidden="false" customHeight="true" outlineLevel="0" collapsed="false">
      <c r="A96" s="21" t="n">
        <f aca="false">A95+1</f>
        <v>94</v>
      </c>
      <c r="B96" s="21" t="n">
        <f aca="false">IF(J95&gt;0.005,B$2,999)</f>
        <v>999</v>
      </c>
      <c r="C96" s="21" t="n">
        <f aca="false">IF(L95&gt;0.005,C$2,999)</f>
        <v>999</v>
      </c>
      <c r="D96" s="21" t="n">
        <f aca="false">IF(N95&gt;0.005,D$2,999)</f>
        <v>999</v>
      </c>
      <c r="E96" s="21" t="n">
        <f aca="false">IF(P95&gt;0.005,E$2,999)</f>
        <v>999</v>
      </c>
      <c r="F96" s="21" t="n">
        <f aca="false">MIN(B96:E96)</f>
        <v>999</v>
      </c>
      <c r="G96" s="21" t="n">
        <f aca="false">IF(J95&gt;0.005,MIN(Inputs!$D$5,J95*(1+Inputs!$C$5/12)),0)+IF(L95&gt;0.005,MIN(Inputs!$D$6,L95*(1+Inputs!$C$6/12)),0)+IF(N95&gt;0.005,MIN(Inputs!$D$7,N95*(1+Inputs!$C$7/12)),0)+IF(P95&gt;0.005,MIN(Inputs!$D$8,P95*(1+Inputs!$C$8/12)),0)</f>
        <v>0</v>
      </c>
      <c r="H96" s="21" t="n">
        <f aca="false">MAX(0,Inputs!$B$11-G96)</f>
        <v>6000</v>
      </c>
      <c r="I96" s="23" t="n">
        <f aca="false">IF(J95&lt;=0.005,0,MIN(J95*(1+Inputs!$C$5/12),MIN(Inputs!$D$5,J95*(1+Inputs!$C$5/12))+IF(B96=F96,H96,0)))</f>
        <v>0</v>
      </c>
      <c r="J96" s="23" t="n">
        <f aca="false">MAX(0,J95*(1+Inputs!$C$5/12)-I96)</f>
        <v>0</v>
      </c>
      <c r="K96" s="23" t="n">
        <f aca="false">IF(L95&lt;=0.005,0,MIN(L95*(1+Inputs!$C$6/12),MIN(Inputs!$D$6,L95*(1+Inputs!$C$6/12))+IF(C96=F96,H96,0)))</f>
        <v>0</v>
      </c>
      <c r="L96" s="23" t="n">
        <f aca="false">MAX(0,L95*(1+Inputs!$C$6/12)-K96)</f>
        <v>0</v>
      </c>
      <c r="M96" s="23" t="n">
        <f aca="false">IF(N95&lt;=0.005,0,MIN(N95*(1+Inputs!$C$7/12),MIN(Inputs!$D$7,N95*(1+Inputs!$C$7/12))+IF(D96=F96,H96,0)))</f>
        <v>0</v>
      </c>
      <c r="N96" s="23" t="n">
        <f aca="false">MAX(0,N95*(1+Inputs!$C$7/12)-M96)</f>
        <v>0</v>
      </c>
      <c r="O96" s="23" t="n">
        <f aca="false">IF(P95&lt;=0.005,0,MIN(P95*(1+Inputs!$C$8/12),MIN(Inputs!$D$8,P95*(1+Inputs!$C$8/12))+IF(E96=F96,H96,0)))</f>
        <v>0</v>
      </c>
      <c r="P96" s="23" t="n">
        <f aca="false">MAX(0,P95*(1+Inputs!$C$8/12)-O96)</f>
        <v>0</v>
      </c>
      <c r="Q96" s="21"/>
      <c r="R96" s="23" t="n">
        <f aca="false">J96+L96+N96+P96</f>
        <v>0</v>
      </c>
      <c r="S96" s="23" t="n">
        <f aca="false">S95+IF(J95&gt;0.005,J95*Inputs!$C$5/12,0)+IF(L95&gt;0.005,L95*Inputs!$C$6/12,0)+IF(N95&gt;0.005,N95*Inputs!$C$7/12,0)+IF(P95&gt;0.005,P95*Inputs!$C$8/12,0)</f>
        <v>35797.5394452634</v>
      </c>
    </row>
    <row r="97" customFormat="false" ht="15" hidden="false" customHeight="true" outlineLevel="0" collapsed="false">
      <c r="A97" s="21" t="n">
        <f aca="false">A96+1</f>
        <v>95</v>
      </c>
      <c r="B97" s="21" t="n">
        <f aca="false">IF(J96&gt;0.005,B$2,999)</f>
        <v>999</v>
      </c>
      <c r="C97" s="21" t="n">
        <f aca="false">IF(L96&gt;0.005,C$2,999)</f>
        <v>999</v>
      </c>
      <c r="D97" s="21" t="n">
        <f aca="false">IF(N96&gt;0.005,D$2,999)</f>
        <v>999</v>
      </c>
      <c r="E97" s="21" t="n">
        <f aca="false">IF(P96&gt;0.005,E$2,999)</f>
        <v>999</v>
      </c>
      <c r="F97" s="21" t="n">
        <f aca="false">MIN(B97:E97)</f>
        <v>999</v>
      </c>
      <c r="G97" s="21" t="n">
        <f aca="false">IF(J96&gt;0.005,MIN(Inputs!$D$5,J96*(1+Inputs!$C$5/12)),0)+IF(L96&gt;0.005,MIN(Inputs!$D$6,L96*(1+Inputs!$C$6/12)),0)+IF(N96&gt;0.005,MIN(Inputs!$D$7,N96*(1+Inputs!$C$7/12)),0)+IF(P96&gt;0.005,MIN(Inputs!$D$8,P96*(1+Inputs!$C$8/12)),0)</f>
        <v>0</v>
      </c>
      <c r="H97" s="21" t="n">
        <f aca="false">MAX(0,Inputs!$B$11-G97)</f>
        <v>6000</v>
      </c>
      <c r="I97" s="23" t="n">
        <f aca="false">IF(J96&lt;=0.005,0,MIN(J96*(1+Inputs!$C$5/12),MIN(Inputs!$D$5,J96*(1+Inputs!$C$5/12))+IF(B97=F97,H97,0)))</f>
        <v>0</v>
      </c>
      <c r="J97" s="23" t="n">
        <f aca="false">MAX(0,J96*(1+Inputs!$C$5/12)-I97)</f>
        <v>0</v>
      </c>
      <c r="K97" s="23" t="n">
        <f aca="false">IF(L96&lt;=0.005,0,MIN(L96*(1+Inputs!$C$6/12),MIN(Inputs!$D$6,L96*(1+Inputs!$C$6/12))+IF(C97=F97,H97,0)))</f>
        <v>0</v>
      </c>
      <c r="L97" s="23" t="n">
        <f aca="false">MAX(0,L96*(1+Inputs!$C$6/12)-K97)</f>
        <v>0</v>
      </c>
      <c r="M97" s="23" t="n">
        <f aca="false">IF(N96&lt;=0.005,0,MIN(N96*(1+Inputs!$C$7/12),MIN(Inputs!$D$7,N96*(1+Inputs!$C$7/12))+IF(D97=F97,H97,0)))</f>
        <v>0</v>
      </c>
      <c r="N97" s="23" t="n">
        <f aca="false">MAX(0,N96*(1+Inputs!$C$7/12)-M97)</f>
        <v>0</v>
      </c>
      <c r="O97" s="23" t="n">
        <f aca="false">IF(P96&lt;=0.005,0,MIN(P96*(1+Inputs!$C$8/12),MIN(Inputs!$D$8,P96*(1+Inputs!$C$8/12))+IF(E97=F97,H97,0)))</f>
        <v>0</v>
      </c>
      <c r="P97" s="23" t="n">
        <f aca="false">MAX(0,P96*(1+Inputs!$C$8/12)-O97)</f>
        <v>0</v>
      </c>
      <c r="Q97" s="21"/>
      <c r="R97" s="23" t="n">
        <f aca="false">J97+L97+N97+P97</f>
        <v>0</v>
      </c>
      <c r="S97" s="23" t="n">
        <f aca="false">S96+IF(J96&gt;0.005,J96*Inputs!$C$5/12,0)+IF(L96&gt;0.005,L96*Inputs!$C$6/12,0)+IF(N96&gt;0.005,N96*Inputs!$C$7/12,0)+IF(P96&gt;0.005,P96*Inputs!$C$8/12,0)</f>
        <v>35797.5394452634</v>
      </c>
    </row>
    <row r="98" customFormat="false" ht="15" hidden="false" customHeight="true" outlineLevel="0" collapsed="false">
      <c r="A98" s="21" t="n">
        <f aca="false">A97+1</f>
        <v>96</v>
      </c>
      <c r="B98" s="21" t="n">
        <f aca="false">IF(J97&gt;0.005,B$2,999)</f>
        <v>999</v>
      </c>
      <c r="C98" s="21" t="n">
        <f aca="false">IF(L97&gt;0.005,C$2,999)</f>
        <v>999</v>
      </c>
      <c r="D98" s="21" t="n">
        <f aca="false">IF(N97&gt;0.005,D$2,999)</f>
        <v>999</v>
      </c>
      <c r="E98" s="21" t="n">
        <f aca="false">IF(P97&gt;0.005,E$2,999)</f>
        <v>999</v>
      </c>
      <c r="F98" s="21" t="n">
        <f aca="false">MIN(B98:E98)</f>
        <v>999</v>
      </c>
      <c r="G98" s="21" t="n">
        <f aca="false">IF(J97&gt;0.005,MIN(Inputs!$D$5,J97*(1+Inputs!$C$5/12)),0)+IF(L97&gt;0.005,MIN(Inputs!$D$6,L97*(1+Inputs!$C$6/12)),0)+IF(N97&gt;0.005,MIN(Inputs!$D$7,N97*(1+Inputs!$C$7/12)),0)+IF(P97&gt;0.005,MIN(Inputs!$D$8,P97*(1+Inputs!$C$8/12)),0)</f>
        <v>0</v>
      </c>
      <c r="H98" s="21" t="n">
        <f aca="false">MAX(0,Inputs!$B$11-G98)</f>
        <v>6000</v>
      </c>
      <c r="I98" s="23" t="n">
        <f aca="false">IF(J97&lt;=0.005,0,MIN(J97*(1+Inputs!$C$5/12),MIN(Inputs!$D$5,J97*(1+Inputs!$C$5/12))+IF(B98=F98,H98,0)))</f>
        <v>0</v>
      </c>
      <c r="J98" s="23" t="n">
        <f aca="false">MAX(0,J97*(1+Inputs!$C$5/12)-I98)</f>
        <v>0</v>
      </c>
      <c r="K98" s="23" t="n">
        <f aca="false">IF(L97&lt;=0.005,0,MIN(L97*(1+Inputs!$C$6/12),MIN(Inputs!$D$6,L97*(1+Inputs!$C$6/12))+IF(C98=F98,H98,0)))</f>
        <v>0</v>
      </c>
      <c r="L98" s="23" t="n">
        <f aca="false">MAX(0,L97*(1+Inputs!$C$6/12)-K98)</f>
        <v>0</v>
      </c>
      <c r="M98" s="23" t="n">
        <f aca="false">IF(N97&lt;=0.005,0,MIN(N97*(1+Inputs!$C$7/12),MIN(Inputs!$D$7,N97*(1+Inputs!$C$7/12))+IF(D98=F98,H98,0)))</f>
        <v>0</v>
      </c>
      <c r="N98" s="23" t="n">
        <f aca="false">MAX(0,N97*(1+Inputs!$C$7/12)-M98)</f>
        <v>0</v>
      </c>
      <c r="O98" s="23" t="n">
        <f aca="false">IF(P97&lt;=0.005,0,MIN(P97*(1+Inputs!$C$8/12),MIN(Inputs!$D$8,P97*(1+Inputs!$C$8/12))+IF(E98=F98,H98,0)))</f>
        <v>0</v>
      </c>
      <c r="P98" s="23" t="n">
        <f aca="false">MAX(0,P97*(1+Inputs!$C$8/12)-O98)</f>
        <v>0</v>
      </c>
      <c r="Q98" s="21"/>
      <c r="R98" s="23" t="n">
        <f aca="false">J98+L98+N98+P98</f>
        <v>0</v>
      </c>
      <c r="S98" s="23" t="n">
        <f aca="false">S97+IF(J97&gt;0.005,J97*Inputs!$C$5/12,0)+IF(L97&gt;0.005,L97*Inputs!$C$6/12,0)+IF(N97&gt;0.005,N97*Inputs!$C$7/12,0)+IF(P97&gt;0.005,P97*Inputs!$C$8/12,0)</f>
        <v>35797.5394452634</v>
      </c>
    </row>
    <row r="99" customFormat="false" ht="15" hidden="false" customHeight="true" outlineLevel="0" collapsed="false">
      <c r="A99" s="21" t="n">
        <f aca="false">A98+1</f>
        <v>97</v>
      </c>
      <c r="B99" s="21" t="n">
        <f aca="false">IF(J98&gt;0.005,B$2,999)</f>
        <v>999</v>
      </c>
      <c r="C99" s="21" t="n">
        <f aca="false">IF(L98&gt;0.005,C$2,999)</f>
        <v>999</v>
      </c>
      <c r="D99" s="21" t="n">
        <f aca="false">IF(N98&gt;0.005,D$2,999)</f>
        <v>999</v>
      </c>
      <c r="E99" s="21" t="n">
        <f aca="false">IF(P98&gt;0.005,E$2,999)</f>
        <v>999</v>
      </c>
      <c r="F99" s="21" t="n">
        <f aca="false">MIN(B99:E99)</f>
        <v>999</v>
      </c>
      <c r="G99" s="21" t="n">
        <f aca="false">IF(J98&gt;0.005,MIN(Inputs!$D$5,J98*(1+Inputs!$C$5/12)),0)+IF(L98&gt;0.005,MIN(Inputs!$D$6,L98*(1+Inputs!$C$6/12)),0)+IF(N98&gt;0.005,MIN(Inputs!$D$7,N98*(1+Inputs!$C$7/12)),0)+IF(P98&gt;0.005,MIN(Inputs!$D$8,P98*(1+Inputs!$C$8/12)),0)</f>
        <v>0</v>
      </c>
      <c r="H99" s="21" t="n">
        <f aca="false">MAX(0,Inputs!$B$11-G99)</f>
        <v>6000</v>
      </c>
      <c r="I99" s="23" t="n">
        <f aca="false">IF(J98&lt;=0.005,0,MIN(J98*(1+Inputs!$C$5/12),MIN(Inputs!$D$5,J98*(1+Inputs!$C$5/12))+IF(B99=F99,H99,0)))</f>
        <v>0</v>
      </c>
      <c r="J99" s="23" t="n">
        <f aca="false">MAX(0,J98*(1+Inputs!$C$5/12)-I99)</f>
        <v>0</v>
      </c>
      <c r="K99" s="23" t="n">
        <f aca="false">IF(L98&lt;=0.005,0,MIN(L98*(1+Inputs!$C$6/12),MIN(Inputs!$D$6,L98*(1+Inputs!$C$6/12))+IF(C99=F99,H99,0)))</f>
        <v>0</v>
      </c>
      <c r="L99" s="23" t="n">
        <f aca="false">MAX(0,L98*(1+Inputs!$C$6/12)-K99)</f>
        <v>0</v>
      </c>
      <c r="M99" s="23" t="n">
        <f aca="false">IF(N98&lt;=0.005,0,MIN(N98*(1+Inputs!$C$7/12),MIN(Inputs!$D$7,N98*(1+Inputs!$C$7/12))+IF(D99=F99,H99,0)))</f>
        <v>0</v>
      </c>
      <c r="N99" s="23" t="n">
        <f aca="false">MAX(0,N98*(1+Inputs!$C$7/12)-M99)</f>
        <v>0</v>
      </c>
      <c r="O99" s="23" t="n">
        <f aca="false">IF(P98&lt;=0.005,0,MIN(P98*(1+Inputs!$C$8/12),MIN(Inputs!$D$8,P98*(1+Inputs!$C$8/12))+IF(E99=F99,H99,0)))</f>
        <v>0</v>
      </c>
      <c r="P99" s="23" t="n">
        <f aca="false">MAX(0,P98*(1+Inputs!$C$8/12)-O99)</f>
        <v>0</v>
      </c>
      <c r="Q99" s="21"/>
      <c r="R99" s="23" t="n">
        <f aca="false">J99+L99+N99+P99</f>
        <v>0</v>
      </c>
      <c r="S99" s="23" t="n">
        <f aca="false">S98+IF(J98&gt;0.005,J98*Inputs!$C$5/12,0)+IF(L98&gt;0.005,L98*Inputs!$C$6/12,0)+IF(N98&gt;0.005,N98*Inputs!$C$7/12,0)+IF(P98&gt;0.005,P98*Inputs!$C$8/12,0)</f>
        <v>35797.5394452634</v>
      </c>
    </row>
    <row r="100" customFormat="false" ht="15" hidden="false" customHeight="true" outlineLevel="0" collapsed="false">
      <c r="A100" s="21" t="n">
        <f aca="false">A99+1</f>
        <v>98</v>
      </c>
      <c r="B100" s="21" t="n">
        <f aca="false">IF(J99&gt;0.005,B$2,999)</f>
        <v>999</v>
      </c>
      <c r="C100" s="21" t="n">
        <f aca="false">IF(L99&gt;0.005,C$2,999)</f>
        <v>999</v>
      </c>
      <c r="D100" s="21" t="n">
        <f aca="false">IF(N99&gt;0.005,D$2,999)</f>
        <v>999</v>
      </c>
      <c r="E100" s="21" t="n">
        <f aca="false">IF(P99&gt;0.005,E$2,999)</f>
        <v>999</v>
      </c>
      <c r="F100" s="21" t="n">
        <f aca="false">MIN(B100:E100)</f>
        <v>999</v>
      </c>
      <c r="G100" s="21" t="n">
        <f aca="false">IF(J99&gt;0.005,MIN(Inputs!$D$5,J99*(1+Inputs!$C$5/12)),0)+IF(L99&gt;0.005,MIN(Inputs!$D$6,L99*(1+Inputs!$C$6/12)),0)+IF(N99&gt;0.005,MIN(Inputs!$D$7,N99*(1+Inputs!$C$7/12)),0)+IF(P99&gt;0.005,MIN(Inputs!$D$8,P99*(1+Inputs!$C$8/12)),0)</f>
        <v>0</v>
      </c>
      <c r="H100" s="21" t="n">
        <f aca="false">MAX(0,Inputs!$B$11-G100)</f>
        <v>6000</v>
      </c>
      <c r="I100" s="23" t="n">
        <f aca="false">IF(J99&lt;=0.005,0,MIN(J99*(1+Inputs!$C$5/12),MIN(Inputs!$D$5,J99*(1+Inputs!$C$5/12))+IF(B100=F100,H100,0)))</f>
        <v>0</v>
      </c>
      <c r="J100" s="23" t="n">
        <f aca="false">MAX(0,J99*(1+Inputs!$C$5/12)-I100)</f>
        <v>0</v>
      </c>
      <c r="K100" s="23" t="n">
        <f aca="false">IF(L99&lt;=0.005,0,MIN(L99*(1+Inputs!$C$6/12),MIN(Inputs!$D$6,L99*(1+Inputs!$C$6/12))+IF(C100=F100,H100,0)))</f>
        <v>0</v>
      </c>
      <c r="L100" s="23" t="n">
        <f aca="false">MAX(0,L99*(1+Inputs!$C$6/12)-K100)</f>
        <v>0</v>
      </c>
      <c r="M100" s="23" t="n">
        <f aca="false">IF(N99&lt;=0.005,0,MIN(N99*(1+Inputs!$C$7/12),MIN(Inputs!$D$7,N99*(1+Inputs!$C$7/12))+IF(D100=F100,H100,0)))</f>
        <v>0</v>
      </c>
      <c r="N100" s="23" t="n">
        <f aca="false">MAX(0,N99*(1+Inputs!$C$7/12)-M100)</f>
        <v>0</v>
      </c>
      <c r="O100" s="23" t="n">
        <f aca="false">IF(P99&lt;=0.005,0,MIN(P99*(1+Inputs!$C$8/12),MIN(Inputs!$D$8,P99*(1+Inputs!$C$8/12))+IF(E100=F100,H100,0)))</f>
        <v>0</v>
      </c>
      <c r="P100" s="23" t="n">
        <f aca="false">MAX(0,P99*(1+Inputs!$C$8/12)-O100)</f>
        <v>0</v>
      </c>
      <c r="Q100" s="21"/>
      <c r="R100" s="23" t="n">
        <f aca="false">J100+L100+N100+P100</f>
        <v>0</v>
      </c>
      <c r="S100" s="23" t="n">
        <f aca="false">S99+IF(J99&gt;0.005,J99*Inputs!$C$5/12,0)+IF(L99&gt;0.005,L99*Inputs!$C$6/12,0)+IF(N99&gt;0.005,N99*Inputs!$C$7/12,0)+IF(P99&gt;0.005,P99*Inputs!$C$8/12,0)</f>
        <v>35797.5394452634</v>
      </c>
    </row>
    <row r="101" customFormat="false" ht="15" hidden="false" customHeight="true" outlineLevel="0" collapsed="false">
      <c r="A101" s="21" t="n">
        <f aca="false">A100+1</f>
        <v>99</v>
      </c>
      <c r="B101" s="21" t="n">
        <f aca="false">IF(J100&gt;0.005,B$2,999)</f>
        <v>999</v>
      </c>
      <c r="C101" s="21" t="n">
        <f aca="false">IF(L100&gt;0.005,C$2,999)</f>
        <v>999</v>
      </c>
      <c r="D101" s="21" t="n">
        <f aca="false">IF(N100&gt;0.005,D$2,999)</f>
        <v>999</v>
      </c>
      <c r="E101" s="21" t="n">
        <f aca="false">IF(P100&gt;0.005,E$2,999)</f>
        <v>999</v>
      </c>
      <c r="F101" s="21" t="n">
        <f aca="false">MIN(B101:E101)</f>
        <v>999</v>
      </c>
      <c r="G101" s="21" t="n">
        <f aca="false">IF(J100&gt;0.005,MIN(Inputs!$D$5,J100*(1+Inputs!$C$5/12)),0)+IF(L100&gt;0.005,MIN(Inputs!$D$6,L100*(1+Inputs!$C$6/12)),0)+IF(N100&gt;0.005,MIN(Inputs!$D$7,N100*(1+Inputs!$C$7/12)),0)+IF(P100&gt;0.005,MIN(Inputs!$D$8,P100*(1+Inputs!$C$8/12)),0)</f>
        <v>0</v>
      </c>
      <c r="H101" s="21" t="n">
        <f aca="false">MAX(0,Inputs!$B$11-G101)</f>
        <v>6000</v>
      </c>
      <c r="I101" s="23" t="n">
        <f aca="false">IF(J100&lt;=0.005,0,MIN(J100*(1+Inputs!$C$5/12),MIN(Inputs!$D$5,J100*(1+Inputs!$C$5/12))+IF(B101=F101,H101,0)))</f>
        <v>0</v>
      </c>
      <c r="J101" s="23" t="n">
        <f aca="false">MAX(0,J100*(1+Inputs!$C$5/12)-I101)</f>
        <v>0</v>
      </c>
      <c r="K101" s="23" t="n">
        <f aca="false">IF(L100&lt;=0.005,0,MIN(L100*(1+Inputs!$C$6/12),MIN(Inputs!$D$6,L100*(1+Inputs!$C$6/12))+IF(C101=F101,H101,0)))</f>
        <v>0</v>
      </c>
      <c r="L101" s="23" t="n">
        <f aca="false">MAX(0,L100*(1+Inputs!$C$6/12)-K101)</f>
        <v>0</v>
      </c>
      <c r="M101" s="23" t="n">
        <f aca="false">IF(N100&lt;=0.005,0,MIN(N100*(1+Inputs!$C$7/12),MIN(Inputs!$D$7,N100*(1+Inputs!$C$7/12))+IF(D101=F101,H101,0)))</f>
        <v>0</v>
      </c>
      <c r="N101" s="23" t="n">
        <f aca="false">MAX(0,N100*(1+Inputs!$C$7/12)-M101)</f>
        <v>0</v>
      </c>
      <c r="O101" s="23" t="n">
        <f aca="false">IF(P100&lt;=0.005,0,MIN(P100*(1+Inputs!$C$8/12),MIN(Inputs!$D$8,P100*(1+Inputs!$C$8/12))+IF(E101=F101,H101,0)))</f>
        <v>0</v>
      </c>
      <c r="P101" s="23" t="n">
        <f aca="false">MAX(0,P100*(1+Inputs!$C$8/12)-O101)</f>
        <v>0</v>
      </c>
      <c r="Q101" s="21"/>
      <c r="R101" s="23" t="n">
        <f aca="false">J101+L101+N101+P101</f>
        <v>0</v>
      </c>
      <c r="S101" s="23" t="n">
        <f aca="false">S100+IF(J100&gt;0.005,J100*Inputs!$C$5/12,0)+IF(L100&gt;0.005,L100*Inputs!$C$6/12,0)+IF(N100&gt;0.005,N100*Inputs!$C$7/12,0)+IF(P100&gt;0.005,P100*Inputs!$C$8/12,0)</f>
        <v>35797.5394452634</v>
      </c>
    </row>
    <row r="102" customFormat="false" ht="15" hidden="false" customHeight="true" outlineLevel="0" collapsed="false">
      <c r="A102" s="21" t="n">
        <f aca="false">A101+1</f>
        <v>100</v>
      </c>
      <c r="B102" s="21" t="n">
        <f aca="false">IF(J101&gt;0.005,B$2,999)</f>
        <v>999</v>
      </c>
      <c r="C102" s="21" t="n">
        <f aca="false">IF(L101&gt;0.005,C$2,999)</f>
        <v>999</v>
      </c>
      <c r="D102" s="21" t="n">
        <f aca="false">IF(N101&gt;0.005,D$2,999)</f>
        <v>999</v>
      </c>
      <c r="E102" s="21" t="n">
        <f aca="false">IF(P101&gt;0.005,E$2,999)</f>
        <v>999</v>
      </c>
      <c r="F102" s="21" t="n">
        <f aca="false">MIN(B102:E102)</f>
        <v>999</v>
      </c>
      <c r="G102" s="21" t="n">
        <f aca="false">IF(J101&gt;0.005,MIN(Inputs!$D$5,J101*(1+Inputs!$C$5/12)),0)+IF(L101&gt;0.005,MIN(Inputs!$D$6,L101*(1+Inputs!$C$6/12)),0)+IF(N101&gt;0.005,MIN(Inputs!$D$7,N101*(1+Inputs!$C$7/12)),0)+IF(P101&gt;0.005,MIN(Inputs!$D$8,P101*(1+Inputs!$C$8/12)),0)</f>
        <v>0</v>
      </c>
      <c r="H102" s="21" t="n">
        <f aca="false">MAX(0,Inputs!$B$11-G102)</f>
        <v>6000</v>
      </c>
      <c r="I102" s="23" t="n">
        <f aca="false">IF(J101&lt;=0.005,0,MIN(J101*(1+Inputs!$C$5/12),MIN(Inputs!$D$5,J101*(1+Inputs!$C$5/12))+IF(B102=F102,H102,0)))</f>
        <v>0</v>
      </c>
      <c r="J102" s="23" t="n">
        <f aca="false">MAX(0,J101*(1+Inputs!$C$5/12)-I102)</f>
        <v>0</v>
      </c>
      <c r="K102" s="23" t="n">
        <f aca="false">IF(L101&lt;=0.005,0,MIN(L101*(1+Inputs!$C$6/12),MIN(Inputs!$D$6,L101*(1+Inputs!$C$6/12))+IF(C102=F102,H102,0)))</f>
        <v>0</v>
      </c>
      <c r="L102" s="23" t="n">
        <f aca="false">MAX(0,L101*(1+Inputs!$C$6/12)-K102)</f>
        <v>0</v>
      </c>
      <c r="M102" s="23" t="n">
        <f aca="false">IF(N101&lt;=0.005,0,MIN(N101*(1+Inputs!$C$7/12),MIN(Inputs!$D$7,N101*(1+Inputs!$C$7/12))+IF(D102=F102,H102,0)))</f>
        <v>0</v>
      </c>
      <c r="N102" s="23" t="n">
        <f aca="false">MAX(0,N101*(1+Inputs!$C$7/12)-M102)</f>
        <v>0</v>
      </c>
      <c r="O102" s="23" t="n">
        <f aca="false">IF(P101&lt;=0.005,0,MIN(P101*(1+Inputs!$C$8/12),MIN(Inputs!$D$8,P101*(1+Inputs!$C$8/12))+IF(E102=F102,H102,0)))</f>
        <v>0</v>
      </c>
      <c r="P102" s="23" t="n">
        <f aca="false">MAX(0,P101*(1+Inputs!$C$8/12)-O102)</f>
        <v>0</v>
      </c>
      <c r="Q102" s="21"/>
      <c r="R102" s="23" t="n">
        <f aca="false">J102+L102+N102+P102</f>
        <v>0</v>
      </c>
      <c r="S102" s="23" t="n">
        <f aca="false">S101+IF(J101&gt;0.005,J101*Inputs!$C$5/12,0)+IF(L101&gt;0.005,L101*Inputs!$C$6/12,0)+IF(N101&gt;0.005,N101*Inputs!$C$7/12,0)+IF(P101&gt;0.005,P101*Inputs!$C$8/12,0)</f>
        <v>35797.5394452634</v>
      </c>
    </row>
    <row r="103" customFormat="false" ht="15" hidden="false" customHeight="true" outlineLevel="0" collapsed="false">
      <c r="A103" s="21" t="n">
        <f aca="false">A102+1</f>
        <v>101</v>
      </c>
      <c r="B103" s="21" t="n">
        <f aca="false">IF(J102&gt;0.005,B$2,999)</f>
        <v>999</v>
      </c>
      <c r="C103" s="21" t="n">
        <f aca="false">IF(L102&gt;0.005,C$2,999)</f>
        <v>999</v>
      </c>
      <c r="D103" s="21" t="n">
        <f aca="false">IF(N102&gt;0.005,D$2,999)</f>
        <v>999</v>
      </c>
      <c r="E103" s="21" t="n">
        <f aca="false">IF(P102&gt;0.005,E$2,999)</f>
        <v>999</v>
      </c>
      <c r="F103" s="21" t="n">
        <f aca="false">MIN(B103:E103)</f>
        <v>999</v>
      </c>
      <c r="G103" s="21" t="n">
        <f aca="false">IF(J102&gt;0.005,MIN(Inputs!$D$5,J102*(1+Inputs!$C$5/12)),0)+IF(L102&gt;0.005,MIN(Inputs!$D$6,L102*(1+Inputs!$C$6/12)),0)+IF(N102&gt;0.005,MIN(Inputs!$D$7,N102*(1+Inputs!$C$7/12)),0)+IF(P102&gt;0.005,MIN(Inputs!$D$8,P102*(1+Inputs!$C$8/12)),0)</f>
        <v>0</v>
      </c>
      <c r="H103" s="21" t="n">
        <f aca="false">MAX(0,Inputs!$B$11-G103)</f>
        <v>6000</v>
      </c>
      <c r="I103" s="23" t="n">
        <f aca="false">IF(J102&lt;=0.005,0,MIN(J102*(1+Inputs!$C$5/12),MIN(Inputs!$D$5,J102*(1+Inputs!$C$5/12))+IF(B103=F103,H103,0)))</f>
        <v>0</v>
      </c>
      <c r="J103" s="23" t="n">
        <f aca="false">MAX(0,J102*(1+Inputs!$C$5/12)-I103)</f>
        <v>0</v>
      </c>
      <c r="K103" s="23" t="n">
        <f aca="false">IF(L102&lt;=0.005,0,MIN(L102*(1+Inputs!$C$6/12),MIN(Inputs!$D$6,L102*(1+Inputs!$C$6/12))+IF(C103=F103,H103,0)))</f>
        <v>0</v>
      </c>
      <c r="L103" s="23" t="n">
        <f aca="false">MAX(0,L102*(1+Inputs!$C$6/12)-K103)</f>
        <v>0</v>
      </c>
      <c r="M103" s="23" t="n">
        <f aca="false">IF(N102&lt;=0.005,0,MIN(N102*(1+Inputs!$C$7/12),MIN(Inputs!$D$7,N102*(1+Inputs!$C$7/12))+IF(D103=F103,H103,0)))</f>
        <v>0</v>
      </c>
      <c r="N103" s="23" t="n">
        <f aca="false">MAX(0,N102*(1+Inputs!$C$7/12)-M103)</f>
        <v>0</v>
      </c>
      <c r="O103" s="23" t="n">
        <f aca="false">IF(P102&lt;=0.005,0,MIN(P102*(1+Inputs!$C$8/12),MIN(Inputs!$D$8,P102*(1+Inputs!$C$8/12))+IF(E103=F103,H103,0)))</f>
        <v>0</v>
      </c>
      <c r="P103" s="23" t="n">
        <f aca="false">MAX(0,P102*(1+Inputs!$C$8/12)-O103)</f>
        <v>0</v>
      </c>
      <c r="Q103" s="21"/>
      <c r="R103" s="23" t="n">
        <f aca="false">J103+L103+N103+P103</f>
        <v>0</v>
      </c>
      <c r="S103" s="23" t="n">
        <f aca="false">S102+IF(J102&gt;0.005,J102*Inputs!$C$5/12,0)+IF(L102&gt;0.005,L102*Inputs!$C$6/12,0)+IF(N102&gt;0.005,N102*Inputs!$C$7/12,0)+IF(P102&gt;0.005,P102*Inputs!$C$8/12,0)</f>
        <v>35797.5394452634</v>
      </c>
    </row>
    <row r="104" customFormat="false" ht="15" hidden="false" customHeight="true" outlineLevel="0" collapsed="false">
      <c r="A104" s="21" t="n">
        <f aca="false">A103+1</f>
        <v>102</v>
      </c>
      <c r="B104" s="21" t="n">
        <f aca="false">IF(J103&gt;0.005,B$2,999)</f>
        <v>999</v>
      </c>
      <c r="C104" s="21" t="n">
        <f aca="false">IF(L103&gt;0.005,C$2,999)</f>
        <v>999</v>
      </c>
      <c r="D104" s="21" t="n">
        <f aca="false">IF(N103&gt;0.005,D$2,999)</f>
        <v>999</v>
      </c>
      <c r="E104" s="21" t="n">
        <f aca="false">IF(P103&gt;0.005,E$2,999)</f>
        <v>999</v>
      </c>
      <c r="F104" s="21" t="n">
        <f aca="false">MIN(B104:E104)</f>
        <v>999</v>
      </c>
      <c r="G104" s="21" t="n">
        <f aca="false">IF(J103&gt;0.005,MIN(Inputs!$D$5,J103*(1+Inputs!$C$5/12)),0)+IF(L103&gt;0.005,MIN(Inputs!$D$6,L103*(1+Inputs!$C$6/12)),0)+IF(N103&gt;0.005,MIN(Inputs!$D$7,N103*(1+Inputs!$C$7/12)),0)+IF(P103&gt;0.005,MIN(Inputs!$D$8,P103*(1+Inputs!$C$8/12)),0)</f>
        <v>0</v>
      </c>
      <c r="H104" s="21" t="n">
        <f aca="false">MAX(0,Inputs!$B$11-G104)</f>
        <v>6000</v>
      </c>
      <c r="I104" s="23" t="n">
        <f aca="false">IF(J103&lt;=0.005,0,MIN(J103*(1+Inputs!$C$5/12),MIN(Inputs!$D$5,J103*(1+Inputs!$C$5/12))+IF(B104=F104,H104,0)))</f>
        <v>0</v>
      </c>
      <c r="J104" s="23" t="n">
        <f aca="false">MAX(0,J103*(1+Inputs!$C$5/12)-I104)</f>
        <v>0</v>
      </c>
      <c r="K104" s="23" t="n">
        <f aca="false">IF(L103&lt;=0.005,0,MIN(L103*(1+Inputs!$C$6/12),MIN(Inputs!$D$6,L103*(1+Inputs!$C$6/12))+IF(C104=F104,H104,0)))</f>
        <v>0</v>
      </c>
      <c r="L104" s="23" t="n">
        <f aca="false">MAX(0,L103*(1+Inputs!$C$6/12)-K104)</f>
        <v>0</v>
      </c>
      <c r="M104" s="23" t="n">
        <f aca="false">IF(N103&lt;=0.005,0,MIN(N103*(1+Inputs!$C$7/12),MIN(Inputs!$D$7,N103*(1+Inputs!$C$7/12))+IF(D104=F104,H104,0)))</f>
        <v>0</v>
      </c>
      <c r="N104" s="23" t="n">
        <f aca="false">MAX(0,N103*(1+Inputs!$C$7/12)-M104)</f>
        <v>0</v>
      </c>
      <c r="O104" s="23" t="n">
        <f aca="false">IF(P103&lt;=0.005,0,MIN(P103*(1+Inputs!$C$8/12),MIN(Inputs!$D$8,P103*(1+Inputs!$C$8/12))+IF(E104=F104,H104,0)))</f>
        <v>0</v>
      </c>
      <c r="P104" s="23" t="n">
        <f aca="false">MAX(0,P103*(1+Inputs!$C$8/12)-O104)</f>
        <v>0</v>
      </c>
      <c r="Q104" s="21"/>
      <c r="R104" s="23" t="n">
        <f aca="false">J104+L104+N104+P104</f>
        <v>0</v>
      </c>
      <c r="S104" s="23" t="n">
        <f aca="false">S103+IF(J103&gt;0.005,J103*Inputs!$C$5/12,0)+IF(L103&gt;0.005,L103*Inputs!$C$6/12,0)+IF(N103&gt;0.005,N103*Inputs!$C$7/12,0)+IF(P103&gt;0.005,P103*Inputs!$C$8/12,0)</f>
        <v>35797.5394452634</v>
      </c>
    </row>
    <row r="105" customFormat="false" ht="15" hidden="false" customHeight="true" outlineLevel="0" collapsed="false">
      <c r="A105" s="21" t="n">
        <f aca="false">A104+1</f>
        <v>103</v>
      </c>
      <c r="B105" s="21" t="n">
        <f aca="false">IF(J104&gt;0.005,B$2,999)</f>
        <v>999</v>
      </c>
      <c r="C105" s="21" t="n">
        <f aca="false">IF(L104&gt;0.005,C$2,999)</f>
        <v>999</v>
      </c>
      <c r="D105" s="21" t="n">
        <f aca="false">IF(N104&gt;0.005,D$2,999)</f>
        <v>999</v>
      </c>
      <c r="E105" s="21" t="n">
        <f aca="false">IF(P104&gt;0.005,E$2,999)</f>
        <v>999</v>
      </c>
      <c r="F105" s="21" t="n">
        <f aca="false">MIN(B105:E105)</f>
        <v>999</v>
      </c>
      <c r="G105" s="21" t="n">
        <f aca="false">IF(J104&gt;0.005,MIN(Inputs!$D$5,J104*(1+Inputs!$C$5/12)),0)+IF(L104&gt;0.005,MIN(Inputs!$D$6,L104*(1+Inputs!$C$6/12)),0)+IF(N104&gt;0.005,MIN(Inputs!$D$7,N104*(1+Inputs!$C$7/12)),0)+IF(P104&gt;0.005,MIN(Inputs!$D$8,P104*(1+Inputs!$C$8/12)),0)</f>
        <v>0</v>
      </c>
      <c r="H105" s="21" t="n">
        <f aca="false">MAX(0,Inputs!$B$11-G105)</f>
        <v>6000</v>
      </c>
      <c r="I105" s="23" t="n">
        <f aca="false">IF(J104&lt;=0.005,0,MIN(J104*(1+Inputs!$C$5/12),MIN(Inputs!$D$5,J104*(1+Inputs!$C$5/12))+IF(B105=F105,H105,0)))</f>
        <v>0</v>
      </c>
      <c r="J105" s="23" t="n">
        <f aca="false">MAX(0,J104*(1+Inputs!$C$5/12)-I105)</f>
        <v>0</v>
      </c>
      <c r="K105" s="23" t="n">
        <f aca="false">IF(L104&lt;=0.005,0,MIN(L104*(1+Inputs!$C$6/12),MIN(Inputs!$D$6,L104*(1+Inputs!$C$6/12))+IF(C105=F105,H105,0)))</f>
        <v>0</v>
      </c>
      <c r="L105" s="23" t="n">
        <f aca="false">MAX(0,L104*(1+Inputs!$C$6/12)-K105)</f>
        <v>0</v>
      </c>
      <c r="M105" s="23" t="n">
        <f aca="false">IF(N104&lt;=0.005,0,MIN(N104*(1+Inputs!$C$7/12),MIN(Inputs!$D$7,N104*(1+Inputs!$C$7/12))+IF(D105=F105,H105,0)))</f>
        <v>0</v>
      </c>
      <c r="N105" s="23" t="n">
        <f aca="false">MAX(0,N104*(1+Inputs!$C$7/12)-M105)</f>
        <v>0</v>
      </c>
      <c r="O105" s="23" t="n">
        <f aca="false">IF(P104&lt;=0.005,0,MIN(P104*(1+Inputs!$C$8/12),MIN(Inputs!$D$8,P104*(1+Inputs!$C$8/12))+IF(E105=F105,H105,0)))</f>
        <v>0</v>
      </c>
      <c r="P105" s="23" t="n">
        <f aca="false">MAX(0,P104*(1+Inputs!$C$8/12)-O105)</f>
        <v>0</v>
      </c>
      <c r="Q105" s="21"/>
      <c r="R105" s="23" t="n">
        <f aca="false">J105+L105+N105+P105</f>
        <v>0</v>
      </c>
      <c r="S105" s="23" t="n">
        <f aca="false">S104+IF(J104&gt;0.005,J104*Inputs!$C$5/12,0)+IF(L104&gt;0.005,L104*Inputs!$C$6/12,0)+IF(N104&gt;0.005,N104*Inputs!$C$7/12,0)+IF(P104&gt;0.005,P104*Inputs!$C$8/12,0)</f>
        <v>35797.5394452634</v>
      </c>
    </row>
    <row r="106" customFormat="false" ht="15" hidden="false" customHeight="true" outlineLevel="0" collapsed="false">
      <c r="A106" s="21" t="n">
        <f aca="false">A105+1</f>
        <v>104</v>
      </c>
      <c r="B106" s="21" t="n">
        <f aca="false">IF(J105&gt;0.005,B$2,999)</f>
        <v>999</v>
      </c>
      <c r="C106" s="21" t="n">
        <f aca="false">IF(L105&gt;0.005,C$2,999)</f>
        <v>999</v>
      </c>
      <c r="D106" s="21" t="n">
        <f aca="false">IF(N105&gt;0.005,D$2,999)</f>
        <v>999</v>
      </c>
      <c r="E106" s="21" t="n">
        <f aca="false">IF(P105&gt;0.005,E$2,999)</f>
        <v>999</v>
      </c>
      <c r="F106" s="21" t="n">
        <f aca="false">MIN(B106:E106)</f>
        <v>999</v>
      </c>
      <c r="G106" s="21" t="n">
        <f aca="false">IF(J105&gt;0.005,MIN(Inputs!$D$5,J105*(1+Inputs!$C$5/12)),0)+IF(L105&gt;0.005,MIN(Inputs!$D$6,L105*(1+Inputs!$C$6/12)),0)+IF(N105&gt;0.005,MIN(Inputs!$D$7,N105*(1+Inputs!$C$7/12)),0)+IF(P105&gt;0.005,MIN(Inputs!$D$8,P105*(1+Inputs!$C$8/12)),0)</f>
        <v>0</v>
      </c>
      <c r="H106" s="21" t="n">
        <f aca="false">MAX(0,Inputs!$B$11-G106)</f>
        <v>6000</v>
      </c>
      <c r="I106" s="23" t="n">
        <f aca="false">IF(J105&lt;=0.005,0,MIN(J105*(1+Inputs!$C$5/12),MIN(Inputs!$D$5,J105*(1+Inputs!$C$5/12))+IF(B106=F106,H106,0)))</f>
        <v>0</v>
      </c>
      <c r="J106" s="23" t="n">
        <f aca="false">MAX(0,J105*(1+Inputs!$C$5/12)-I106)</f>
        <v>0</v>
      </c>
      <c r="K106" s="23" t="n">
        <f aca="false">IF(L105&lt;=0.005,0,MIN(L105*(1+Inputs!$C$6/12),MIN(Inputs!$D$6,L105*(1+Inputs!$C$6/12))+IF(C106=F106,H106,0)))</f>
        <v>0</v>
      </c>
      <c r="L106" s="23" t="n">
        <f aca="false">MAX(0,L105*(1+Inputs!$C$6/12)-K106)</f>
        <v>0</v>
      </c>
      <c r="M106" s="23" t="n">
        <f aca="false">IF(N105&lt;=0.005,0,MIN(N105*(1+Inputs!$C$7/12),MIN(Inputs!$D$7,N105*(1+Inputs!$C$7/12))+IF(D106=F106,H106,0)))</f>
        <v>0</v>
      </c>
      <c r="N106" s="23" t="n">
        <f aca="false">MAX(0,N105*(1+Inputs!$C$7/12)-M106)</f>
        <v>0</v>
      </c>
      <c r="O106" s="23" t="n">
        <f aca="false">IF(P105&lt;=0.005,0,MIN(P105*(1+Inputs!$C$8/12),MIN(Inputs!$D$8,P105*(1+Inputs!$C$8/12))+IF(E106=F106,H106,0)))</f>
        <v>0</v>
      </c>
      <c r="P106" s="23" t="n">
        <f aca="false">MAX(0,P105*(1+Inputs!$C$8/12)-O106)</f>
        <v>0</v>
      </c>
      <c r="Q106" s="21"/>
      <c r="R106" s="23" t="n">
        <f aca="false">J106+L106+N106+P106</f>
        <v>0</v>
      </c>
      <c r="S106" s="23" t="n">
        <f aca="false">S105+IF(J105&gt;0.005,J105*Inputs!$C$5/12,0)+IF(L105&gt;0.005,L105*Inputs!$C$6/12,0)+IF(N105&gt;0.005,N105*Inputs!$C$7/12,0)+IF(P105&gt;0.005,P105*Inputs!$C$8/12,0)</f>
        <v>35797.5394452634</v>
      </c>
    </row>
    <row r="107" customFormat="false" ht="15" hidden="false" customHeight="true" outlineLevel="0" collapsed="false">
      <c r="A107" s="21" t="n">
        <f aca="false">A106+1</f>
        <v>105</v>
      </c>
      <c r="B107" s="21" t="n">
        <f aca="false">IF(J106&gt;0.005,B$2,999)</f>
        <v>999</v>
      </c>
      <c r="C107" s="21" t="n">
        <f aca="false">IF(L106&gt;0.005,C$2,999)</f>
        <v>999</v>
      </c>
      <c r="D107" s="21" t="n">
        <f aca="false">IF(N106&gt;0.005,D$2,999)</f>
        <v>999</v>
      </c>
      <c r="E107" s="21" t="n">
        <f aca="false">IF(P106&gt;0.005,E$2,999)</f>
        <v>999</v>
      </c>
      <c r="F107" s="21" t="n">
        <f aca="false">MIN(B107:E107)</f>
        <v>999</v>
      </c>
      <c r="G107" s="21" t="n">
        <f aca="false">IF(J106&gt;0.005,MIN(Inputs!$D$5,J106*(1+Inputs!$C$5/12)),0)+IF(L106&gt;0.005,MIN(Inputs!$D$6,L106*(1+Inputs!$C$6/12)),0)+IF(N106&gt;0.005,MIN(Inputs!$D$7,N106*(1+Inputs!$C$7/12)),0)+IF(P106&gt;0.005,MIN(Inputs!$D$8,P106*(1+Inputs!$C$8/12)),0)</f>
        <v>0</v>
      </c>
      <c r="H107" s="21" t="n">
        <f aca="false">MAX(0,Inputs!$B$11-G107)</f>
        <v>6000</v>
      </c>
      <c r="I107" s="23" t="n">
        <f aca="false">IF(J106&lt;=0.005,0,MIN(J106*(1+Inputs!$C$5/12),MIN(Inputs!$D$5,J106*(1+Inputs!$C$5/12))+IF(B107=F107,H107,0)))</f>
        <v>0</v>
      </c>
      <c r="J107" s="23" t="n">
        <f aca="false">MAX(0,J106*(1+Inputs!$C$5/12)-I107)</f>
        <v>0</v>
      </c>
      <c r="K107" s="23" t="n">
        <f aca="false">IF(L106&lt;=0.005,0,MIN(L106*(1+Inputs!$C$6/12),MIN(Inputs!$D$6,L106*(1+Inputs!$C$6/12))+IF(C107=F107,H107,0)))</f>
        <v>0</v>
      </c>
      <c r="L107" s="23" t="n">
        <f aca="false">MAX(0,L106*(1+Inputs!$C$6/12)-K107)</f>
        <v>0</v>
      </c>
      <c r="M107" s="23" t="n">
        <f aca="false">IF(N106&lt;=0.005,0,MIN(N106*(1+Inputs!$C$7/12),MIN(Inputs!$D$7,N106*(1+Inputs!$C$7/12))+IF(D107=F107,H107,0)))</f>
        <v>0</v>
      </c>
      <c r="N107" s="23" t="n">
        <f aca="false">MAX(0,N106*(1+Inputs!$C$7/12)-M107)</f>
        <v>0</v>
      </c>
      <c r="O107" s="23" t="n">
        <f aca="false">IF(P106&lt;=0.005,0,MIN(P106*(1+Inputs!$C$8/12),MIN(Inputs!$D$8,P106*(1+Inputs!$C$8/12))+IF(E107=F107,H107,0)))</f>
        <v>0</v>
      </c>
      <c r="P107" s="23" t="n">
        <f aca="false">MAX(0,P106*(1+Inputs!$C$8/12)-O107)</f>
        <v>0</v>
      </c>
      <c r="Q107" s="21"/>
      <c r="R107" s="23" t="n">
        <f aca="false">J107+L107+N107+P107</f>
        <v>0</v>
      </c>
      <c r="S107" s="23" t="n">
        <f aca="false">S106+IF(J106&gt;0.005,J106*Inputs!$C$5/12,0)+IF(L106&gt;0.005,L106*Inputs!$C$6/12,0)+IF(N106&gt;0.005,N106*Inputs!$C$7/12,0)+IF(P106&gt;0.005,P106*Inputs!$C$8/12,0)</f>
        <v>35797.5394452634</v>
      </c>
    </row>
    <row r="108" customFormat="false" ht="15" hidden="false" customHeight="true" outlineLevel="0" collapsed="false">
      <c r="A108" s="21" t="n">
        <f aca="false">A107+1</f>
        <v>106</v>
      </c>
      <c r="B108" s="21" t="n">
        <f aca="false">IF(J107&gt;0.005,B$2,999)</f>
        <v>999</v>
      </c>
      <c r="C108" s="21" t="n">
        <f aca="false">IF(L107&gt;0.005,C$2,999)</f>
        <v>999</v>
      </c>
      <c r="D108" s="21" t="n">
        <f aca="false">IF(N107&gt;0.005,D$2,999)</f>
        <v>999</v>
      </c>
      <c r="E108" s="21" t="n">
        <f aca="false">IF(P107&gt;0.005,E$2,999)</f>
        <v>999</v>
      </c>
      <c r="F108" s="21" t="n">
        <f aca="false">MIN(B108:E108)</f>
        <v>999</v>
      </c>
      <c r="G108" s="21" t="n">
        <f aca="false">IF(J107&gt;0.005,MIN(Inputs!$D$5,J107*(1+Inputs!$C$5/12)),0)+IF(L107&gt;0.005,MIN(Inputs!$D$6,L107*(1+Inputs!$C$6/12)),0)+IF(N107&gt;0.005,MIN(Inputs!$D$7,N107*(1+Inputs!$C$7/12)),0)+IF(P107&gt;0.005,MIN(Inputs!$D$8,P107*(1+Inputs!$C$8/12)),0)</f>
        <v>0</v>
      </c>
      <c r="H108" s="21" t="n">
        <f aca="false">MAX(0,Inputs!$B$11-G108)</f>
        <v>6000</v>
      </c>
      <c r="I108" s="23" t="n">
        <f aca="false">IF(J107&lt;=0.005,0,MIN(J107*(1+Inputs!$C$5/12),MIN(Inputs!$D$5,J107*(1+Inputs!$C$5/12))+IF(B108=F108,H108,0)))</f>
        <v>0</v>
      </c>
      <c r="J108" s="23" t="n">
        <f aca="false">MAX(0,J107*(1+Inputs!$C$5/12)-I108)</f>
        <v>0</v>
      </c>
      <c r="K108" s="23" t="n">
        <f aca="false">IF(L107&lt;=0.005,0,MIN(L107*(1+Inputs!$C$6/12),MIN(Inputs!$D$6,L107*(1+Inputs!$C$6/12))+IF(C108=F108,H108,0)))</f>
        <v>0</v>
      </c>
      <c r="L108" s="23" t="n">
        <f aca="false">MAX(0,L107*(1+Inputs!$C$6/12)-K108)</f>
        <v>0</v>
      </c>
      <c r="M108" s="23" t="n">
        <f aca="false">IF(N107&lt;=0.005,0,MIN(N107*(1+Inputs!$C$7/12),MIN(Inputs!$D$7,N107*(1+Inputs!$C$7/12))+IF(D108=F108,H108,0)))</f>
        <v>0</v>
      </c>
      <c r="N108" s="23" t="n">
        <f aca="false">MAX(0,N107*(1+Inputs!$C$7/12)-M108)</f>
        <v>0</v>
      </c>
      <c r="O108" s="23" t="n">
        <f aca="false">IF(P107&lt;=0.005,0,MIN(P107*(1+Inputs!$C$8/12),MIN(Inputs!$D$8,P107*(1+Inputs!$C$8/12))+IF(E108=F108,H108,0)))</f>
        <v>0</v>
      </c>
      <c r="P108" s="23" t="n">
        <f aca="false">MAX(0,P107*(1+Inputs!$C$8/12)-O108)</f>
        <v>0</v>
      </c>
      <c r="Q108" s="21"/>
      <c r="R108" s="23" t="n">
        <f aca="false">J108+L108+N108+P108</f>
        <v>0</v>
      </c>
      <c r="S108" s="23" t="n">
        <f aca="false">S107+IF(J107&gt;0.005,J107*Inputs!$C$5/12,0)+IF(L107&gt;0.005,L107*Inputs!$C$6/12,0)+IF(N107&gt;0.005,N107*Inputs!$C$7/12,0)+IF(P107&gt;0.005,P107*Inputs!$C$8/12,0)</f>
        <v>35797.5394452634</v>
      </c>
    </row>
    <row r="109" customFormat="false" ht="15" hidden="false" customHeight="true" outlineLevel="0" collapsed="false">
      <c r="A109" s="21" t="n">
        <f aca="false">A108+1</f>
        <v>107</v>
      </c>
      <c r="B109" s="21" t="n">
        <f aca="false">IF(J108&gt;0.005,B$2,999)</f>
        <v>999</v>
      </c>
      <c r="C109" s="21" t="n">
        <f aca="false">IF(L108&gt;0.005,C$2,999)</f>
        <v>999</v>
      </c>
      <c r="D109" s="21" t="n">
        <f aca="false">IF(N108&gt;0.005,D$2,999)</f>
        <v>999</v>
      </c>
      <c r="E109" s="21" t="n">
        <f aca="false">IF(P108&gt;0.005,E$2,999)</f>
        <v>999</v>
      </c>
      <c r="F109" s="21" t="n">
        <f aca="false">MIN(B109:E109)</f>
        <v>999</v>
      </c>
      <c r="G109" s="21" t="n">
        <f aca="false">IF(J108&gt;0.005,MIN(Inputs!$D$5,J108*(1+Inputs!$C$5/12)),0)+IF(L108&gt;0.005,MIN(Inputs!$D$6,L108*(1+Inputs!$C$6/12)),0)+IF(N108&gt;0.005,MIN(Inputs!$D$7,N108*(1+Inputs!$C$7/12)),0)+IF(P108&gt;0.005,MIN(Inputs!$D$8,P108*(1+Inputs!$C$8/12)),0)</f>
        <v>0</v>
      </c>
      <c r="H109" s="21" t="n">
        <f aca="false">MAX(0,Inputs!$B$11-G109)</f>
        <v>6000</v>
      </c>
      <c r="I109" s="23" t="n">
        <f aca="false">IF(J108&lt;=0.005,0,MIN(J108*(1+Inputs!$C$5/12),MIN(Inputs!$D$5,J108*(1+Inputs!$C$5/12))+IF(B109=F109,H109,0)))</f>
        <v>0</v>
      </c>
      <c r="J109" s="23" t="n">
        <f aca="false">MAX(0,J108*(1+Inputs!$C$5/12)-I109)</f>
        <v>0</v>
      </c>
      <c r="K109" s="23" t="n">
        <f aca="false">IF(L108&lt;=0.005,0,MIN(L108*(1+Inputs!$C$6/12),MIN(Inputs!$D$6,L108*(1+Inputs!$C$6/12))+IF(C109=F109,H109,0)))</f>
        <v>0</v>
      </c>
      <c r="L109" s="23" t="n">
        <f aca="false">MAX(0,L108*(1+Inputs!$C$6/12)-K109)</f>
        <v>0</v>
      </c>
      <c r="M109" s="23" t="n">
        <f aca="false">IF(N108&lt;=0.005,0,MIN(N108*(1+Inputs!$C$7/12),MIN(Inputs!$D$7,N108*(1+Inputs!$C$7/12))+IF(D109=F109,H109,0)))</f>
        <v>0</v>
      </c>
      <c r="N109" s="23" t="n">
        <f aca="false">MAX(0,N108*(1+Inputs!$C$7/12)-M109)</f>
        <v>0</v>
      </c>
      <c r="O109" s="23" t="n">
        <f aca="false">IF(P108&lt;=0.005,0,MIN(P108*(1+Inputs!$C$8/12),MIN(Inputs!$D$8,P108*(1+Inputs!$C$8/12))+IF(E109=F109,H109,0)))</f>
        <v>0</v>
      </c>
      <c r="P109" s="23" t="n">
        <f aca="false">MAX(0,P108*(1+Inputs!$C$8/12)-O109)</f>
        <v>0</v>
      </c>
      <c r="Q109" s="21"/>
      <c r="R109" s="23" t="n">
        <f aca="false">J109+L109+N109+P109</f>
        <v>0</v>
      </c>
      <c r="S109" s="23" t="n">
        <f aca="false">S108+IF(J108&gt;0.005,J108*Inputs!$C$5/12,0)+IF(L108&gt;0.005,L108*Inputs!$C$6/12,0)+IF(N108&gt;0.005,N108*Inputs!$C$7/12,0)+IF(P108&gt;0.005,P108*Inputs!$C$8/12,0)</f>
        <v>35797.5394452634</v>
      </c>
    </row>
    <row r="110" customFormat="false" ht="15" hidden="false" customHeight="true" outlineLevel="0" collapsed="false">
      <c r="A110" s="21" t="n">
        <f aca="false">A109+1</f>
        <v>108</v>
      </c>
      <c r="B110" s="21" t="n">
        <f aca="false">IF(J109&gt;0.005,B$2,999)</f>
        <v>999</v>
      </c>
      <c r="C110" s="21" t="n">
        <f aca="false">IF(L109&gt;0.005,C$2,999)</f>
        <v>999</v>
      </c>
      <c r="D110" s="21" t="n">
        <f aca="false">IF(N109&gt;0.005,D$2,999)</f>
        <v>999</v>
      </c>
      <c r="E110" s="21" t="n">
        <f aca="false">IF(P109&gt;0.005,E$2,999)</f>
        <v>999</v>
      </c>
      <c r="F110" s="21" t="n">
        <f aca="false">MIN(B110:E110)</f>
        <v>999</v>
      </c>
      <c r="G110" s="21" t="n">
        <f aca="false">IF(J109&gt;0.005,MIN(Inputs!$D$5,J109*(1+Inputs!$C$5/12)),0)+IF(L109&gt;0.005,MIN(Inputs!$D$6,L109*(1+Inputs!$C$6/12)),0)+IF(N109&gt;0.005,MIN(Inputs!$D$7,N109*(1+Inputs!$C$7/12)),0)+IF(P109&gt;0.005,MIN(Inputs!$D$8,P109*(1+Inputs!$C$8/12)),0)</f>
        <v>0</v>
      </c>
      <c r="H110" s="21" t="n">
        <f aca="false">MAX(0,Inputs!$B$11-G110)</f>
        <v>6000</v>
      </c>
      <c r="I110" s="23" t="n">
        <f aca="false">IF(J109&lt;=0.005,0,MIN(J109*(1+Inputs!$C$5/12),MIN(Inputs!$D$5,J109*(1+Inputs!$C$5/12))+IF(B110=F110,H110,0)))</f>
        <v>0</v>
      </c>
      <c r="J110" s="23" t="n">
        <f aca="false">MAX(0,J109*(1+Inputs!$C$5/12)-I110)</f>
        <v>0</v>
      </c>
      <c r="K110" s="23" t="n">
        <f aca="false">IF(L109&lt;=0.005,0,MIN(L109*(1+Inputs!$C$6/12),MIN(Inputs!$D$6,L109*(1+Inputs!$C$6/12))+IF(C110=F110,H110,0)))</f>
        <v>0</v>
      </c>
      <c r="L110" s="23" t="n">
        <f aca="false">MAX(0,L109*(1+Inputs!$C$6/12)-K110)</f>
        <v>0</v>
      </c>
      <c r="M110" s="23" t="n">
        <f aca="false">IF(N109&lt;=0.005,0,MIN(N109*(1+Inputs!$C$7/12),MIN(Inputs!$D$7,N109*(1+Inputs!$C$7/12))+IF(D110=F110,H110,0)))</f>
        <v>0</v>
      </c>
      <c r="N110" s="23" t="n">
        <f aca="false">MAX(0,N109*(1+Inputs!$C$7/12)-M110)</f>
        <v>0</v>
      </c>
      <c r="O110" s="23" t="n">
        <f aca="false">IF(P109&lt;=0.005,0,MIN(P109*(1+Inputs!$C$8/12),MIN(Inputs!$D$8,P109*(1+Inputs!$C$8/12))+IF(E110=F110,H110,0)))</f>
        <v>0</v>
      </c>
      <c r="P110" s="23" t="n">
        <f aca="false">MAX(0,P109*(1+Inputs!$C$8/12)-O110)</f>
        <v>0</v>
      </c>
      <c r="Q110" s="21"/>
      <c r="R110" s="23" t="n">
        <f aca="false">J110+L110+N110+P110</f>
        <v>0</v>
      </c>
      <c r="S110" s="23" t="n">
        <f aca="false">S109+IF(J109&gt;0.005,J109*Inputs!$C$5/12,0)+IF(L109&gt;0.005,L109*Inputs!$C$6/12,0)+IF(N109&gt;0.005,N109*Inputs!$C$7/12,0)+IF(P109&gt;0.005,P109*Inputs!$C$8/12,0)</f>
        <v>35797.5394452634</v>
      </c>
    </row>
    <row r="111" customFormat="false" ht="15" hidden="false" customHeight="true" outlineLevel="0" collapsed="false">
      <c r="A111" s="21" t="n">
        <f aca="false">A110+1</f>
        <v>109</v>
      </c>
      <c r="B111" s="21" t="n">
        <f aca="false">IF(J110&gt;0.005,B$2,999)</f>
        <v>999</v>
      </c>
      <c r="C111" s="21" t="n">
        <f aca="false">IF(L110&gt;0.005,C$2,999)</f>
        <v>999</v>
      </c>
      <c r="D111" s="21" t="n">
        <f aca="false">IF(N110&gt;0.005,D$2,999)</f>
        <v>999</v>
      </c>
      <c r="E111" s="21" t="n">
        <f aca="false">IF(P110&gt;0.005,E$2,999)</f>
        <v>999</v>
      </c>
      <c r="F111" s="21" t="n">
        <f aca="false">MIN(B111:E111)</f>
        <v>999</v>
      </c>
      <c r="G111" s="21" t="n">
        <f aca="false">IF(J110&gt;0.005,MIN(Inputs!$D$5,J110*(1+Inputs!$C$5/12)),0)+IF(L110&gt;0.005,MIN(Inputs!$D$6,L110*(1+Inputs!$C$6/12)),0)+IF(N110&gt;0.005,MIN(Inputs!$D$7,N110*(1+Inputs!$C$7/12)),0)+IF(P110&gt;0.005,MIN(Inputs!$D$8,P110*(1+Inputs!$C$8/12)),0)</f>
        <v>0</v>
      </c>
      <c r="H111" s="21" t="n">
        <f aca="false">MAX(0,Inputs!$B$11-G111)</f>
        <v>6000</v>
      </c>
      <c r="I111" s="23" t="n">
        <f aca="false">IF(J110&lt;=0.005,0,MIN(J110*(1+Inputs!$C$5/12),MIN(Inputs!$D$5,J110*(1+Inputs!$C$5/12))+IF(B111=F111,H111,0)))</f>
        <v>0</v>
      </c>
      <c r="J111" s="23" t="n">
        <f aca="false">MAX(0,J110*(1+Inputs!$C$5/12)-I111)</f>
        <v>0</v>
      </c>
      <c r="K111" s="23" t="n">
        <f aca="false">IF(L110&lt;=0.005,0,MIN(L110*(1+Inputs!$C$6/12),MIN(Inputs!$D$6,L110*(1+Inputs!$C$6/12))+IF(C111=F111,H111,0)))</f>
        <v>0</v>
      </c>
      <c r="L111" s="23" t="n">
        <f aca="false">MAX(0,L110*(1+Inputs!$C$6/12)-K111)</f>
        <v>0</v>
      </c>
      <c r="M111" s="23" t="n">
        <f aca="false">IF(N110&lt;=0.005,0,MIN(N110*(1+Inputs!$C$7/12),MIN(Inputs!$D$7,N110*(1+Inputs!$C$7/12))+IF(D111=F111,H111,0)))</f>
        <v>0</v>
      </c>
      <c r="N111" s="23" t="n">
        <f aca="false">MAX(0,N110*(1+Inputs!$C$7/12)-M111)</f>
        <v>0</v>
      </c>
      <c r="O111" s="23" t="n">
        <f aca="false">IF(P110&lt;=0.005,0,MIN(P110*(1+Inputs!$C$8/12),MIN(Inputs!$D$8,P110*(1+Inputs!$C$8/12))+IF(E111=F111,H111,0)))</f>
        <v>0</v>
      </c>
      <c r="P111" s="23" t="n">
        <f aca="false">MAX(0,P110*(1+Inputs!$C$8/12)-O111)</f>
        <v>0</v>
      </c>
      <c r="Q111" s="21"/>
      <c r="R111" s="23" t="n">
        <f aca="false">J111+L111+N111+P111</f>
        <v>0</v>
      </c>
      <c r="S111" s="23" t="n">
        <f aca="false">S110+IF(J110&gt;0.005,J110*Inputs!$C$5/12,0)+IF(L110&gt;0.005,L110*Inputs!$C$6/12,0)+IF(N110&gt;0.005,N110*Inputs!$C$7/12,0)+IF(P110&gt;0.005,P110*Inputs!$C$8/12,0)</f>
        <v>35797.5394452634</v>
      </c>
    </row>
    <row r="112" customFormat="false" ht="15" hidden="false" customHeight="true" outlineLevel="0" collapsed="false">
      <c r="A112" s="21" t="n">
        <f aca="false">A111+1</f>
        <v>110</v>
      </c>
      <c r="B112" s="21" t="n">
        <f aca="false">IF(J111&gt;0.005,B$2,999)</f>
        <v>999</v>
      </c>
      <c r="C112" s="21" t="n">
        <f aca="false">IF(L111&gt;0.005,C$2,999)</f>
        <v>999</v>
      </c>
      <c r="D112" s="21" t="n">
        <f aca="false">IF(N111&gt;0.005,D$2,999)</f>
        <v>999</v>
      </c>
      <c r="E112" s="21" t="n">
        <f aca="false">IF(P111&gt;0.005,E$2,999)</f>
        <v>999</v>
      </c>
      <c r="F112" s="21" t="n">
        <f aca="false">MIN(B112:E112)</f>
        <v>999</v>
      </c>
      <c r="G112" s="21" t="n">
        <f aca="false">IF(J111&gt;0.005,MIN(Inputs!$D$5,J111*(1+Inputs!$C$5/12)),0)+IF(L111&gt;0.005,MIN(Inputs!$D$6,L111*(1+Inputs!$C$6/12)),0)+IF(N111&gt;0.005,MIN(Inputs!$D$7,N111*(1+Inputs!$C$7/12)),0)+IF(P111&gt;0.005,MIN(Inputs!$D$8,P111*(1+Inputs!$C$8/12)),0)</f>
        <v>0</v>
      </c>
      <c r="H112" s="21" t="n">
        <f aca="false">MAX(0,Inputs!$B$11-G112)</f>
        <v>6000</v>
      </c>
      <c r="I112" s="23" t="n">
        <f aca="false">IF(J111&lt;=0.005,0,MIN(J111*(1+Inputs!$C$5/12),MIN(Inputs!$D$5,J111*(1+Inputs!$C$5/12))+IF(B112=F112,H112,0)))</f>
        <v>0</v>
      </c>
      <c r="J112" s="23" t="n">
        <f aca="false">MAX(0,J111*(1+Inputs!$C$5/12)-I112)</f>
        <v>0</v>
      </c>
      <c r="K112" s="23" t="n">
        <f aca="false">IF(L111&lt;=0.005,0,MIN(L111*(1+Inputs!$C$6/12),MIN(Inputs!$D$6,L111*(1+Inputs!$C$6/12))+IF(C112=F112,H112,0)))</f>
        <v>0</v>
      </c>
      <c r="L112" s="23" t="n">
        <f aca="false">MAX(0,L111*(1+Inputs!$C$6/12)-K112)</f>
        <v>0</v>
      </c>
      <c r="M112" s="23" t="n">
        <f aca="false">IF(N111&lt;=0.005,0,MIN(N111*(1+Inputs!$C$7/12),MIN(Inputs!$D$7,N111*(1+Inputs!$C$7/12))+IF(D112=F112,H112,0)))</f>
        <v>0</v>
      </c>
      <c r="N112" s="23" t="n">
        <f aca="false">MAX(0,N111*(1+Inputs!$C$7/12)-M112)</f>
        <v>0</v>
      </c>
      <c r="O112" s="23" t="n">
        <f aca="false">IF(P111&lt;=0.005,0,MIN(P111*(1+Inputs!$C$8/12),MIN(Inputs!$D$8,P111*(1+Inputs!$C$8/12))+IF(E112=F112,H112,0)))</f>
        <v>0</v>
      </c>
      <c r="P112" s="23" t="n">
        <f aca="false">MAX(0,P111*(1+Inputs!$C$8/12)-O112)</f>
        <v>0</v>
      </c>
      <c r="Q112" s="21"/>
      <c r="R112" s="23" t="n">
        <f aca="false">J112+L112+N112+P112</f>
        <v>0</v>
      </c>
      <c r="S112" s="23" t="n">
        <f aca="false">S111+IF(J111&gt;0.005,J111*Inputs!$C$5/12,0)+IF(L111&gt;0.005,L111*Inputs!$C$6/12,0)+IF(N111&gt;0.005,N111*Inputs!$C$7/12,0)+IF(P111&gt;0.005,P111*Inputs!$C$8/12,0)</f>
        <v>35797.5394452634</v>
      </c>
    </row>
    <row r="113" customFormat="false" ht="15" hidden="false" customHeight="true" outlineLevel="0" collapsed="false">
      <c r="A113" s="21" t="n">
        <f aca="false">A112+1</f>
        <v>111</v>
      </c>
      <c r="B113" s="21" t="n">
        <f aca="false">IF(J112&gt;0.005,B$2,999)</f>
        <v>999</v>
      </c>
      <c r="C113" s="21" t="n">
        <f aca="false">IF(L112&gt;0.005,C$2,999)</f>
        <v>999</v>
      </c>
      <c r="D113" s="21" t="n">
        <f aca="false">IF(N112&gt;0.005,D$2,999)</f>
        <v>999</v>
      </c>
      <c r="E113" s="21" t="n">
        <f aca="false">IF(P112&gt;0.005,E$2,999)</f>
        <v>999</v>
      </c>
      <c r="F113" s="21" t="n">
        <f aca="false">MIN(B113:E113)</f>
        <v>999</v>
      </c>
      <c r="G113" s="21" t="n">
        <f aca="false">IF(J112&gt;0.005,MIN(Inputs!$D$5,J112*(1+Inputs!$C$5/12)),0)+IF(L112&gt;0.005,MIN(Inputs!$D$6,L112*(1+Inputs!$C$6/12)),0)+IF(N112&gt;0.005,MIN(Inputs!$D$7,N112*(1+Inputs!$C$7/12)),0)+IF(P112&gt;0.005,MIN(Inputs!$D$8,P112*(1+Inputs!$C$8/12)),0)</f>
        <v>0</v>
      </c>
      <c r="H113" s="21" t="n">
        <f aca="false">MAX(0,Inputs!$B$11-G113)</f>
        <v>6000</v>
      </c>
      <c r="I113" s="23" t="n">
        <f aca="false">IF(J112&lt;=0.005,0,MIN(J112*(1+Inputs!$C$5/12),MIN(Inputs!$D$5,J112*(1+Inputs!$C$5/12))+IF(B113=F113,H113,0)))</f>
        <v>0</v>
      </c>
      <c r="J113" s="23" t="n">
        <f aca="false">MAX(0,J112*(1+Inputs!$C$5/12)-I113)</f>
        <v>0</v>
      </c>
      <c r="K113" s="23" t="n">
        <f aca="false">IF(L112&lt;=0.005,0,MIN(L112*(1+Inputs!$C$6/12),MIN(Inputs!$D$6,L112*(1+Inputs!$C$6/12))+IF(C113=F113,H113,0)))</f>
        <v>0</v>
      </c>
      <c r="L113" s="23" t="n">
        <f aca="false">MAX(0,L112*(1+Inputs!$C$6/12)-K113)</f>
        <v>0</v>
      </c>
      <c r="M113" s="23" t="n">
        <f aca="false">IF(N112&lt;=0.005,0,MIN(N112*(1+Inputs!$C$7/12),MIN(Inputs!$D$7,N112*(1+Inputs!$C$7/12))+IF(D113=F113,H113,0)))</f>
        <v>0</v>
      </c>
      <c r="N113" s="23" t="n">
        <f aca="false">MAX(0,N112*(1+Inputs!$C$7/12)-M113)</f>
        <v>0</v>
      </c>
      <c r="O113" s="23" t="n">
        <f aca="false">IF(P112&lt;=0.005,0,MIN(P112*(1+Inputs!$C$8/12),MIN(Inputs!$D$8,P112*(1+Inputs!$C$8/12))+IF(E113=F113,H113,0)))</f>
        <v>0</v>
      </c>
      <c r="P113" s="23" t="n">
        <f aca="false">MAX(0,P112*(1+Inputs!$C$8/12)-O113)</f>
        <v>0</v>
      </c>
      <c r="Q113" s="21"/>
      <c r="R113" s="23" t="n">
        <f aca="false">J113+L113+N113+P113</f>
        <v>0</v>
      </c>
      <c r="S113" s="23" t="n">
        <f aca="false">S112+IF(J112&gt;0.005,J112*Inputs!$C$5/12,0)+IF(L112&gt;0.005,L112*Inputs!$C$6/12,0)+IF(N112&gt;0.005,N112*Inputs!$C$7/12,0)+IF(P112&gt;0.005,P112*Inputs!$C$8/12,0)</f>
        <v>35797.5394452634</v>
      </c>
    </row>
    <row r="114" customFormat="false" ht="15" hidden="false" customHeight="true" outlineLevel="0" collapsed="false">
      <c r="A114" s="21" t="n">
        <f aca="false">A113+1</f>
        <v>112</v>
      </c>
      <c r="B114" s="21" t="n">
        <f aca="false">IF(J113&gt;0.005,B$2,999)</f>
        <v>999</v>
      </c>
      <c r="C114" s="21" t="n">
        <f aca="false">IF(L113&gt;0.005,C$2,999)</f>
        <v>999</v>
      </c>
      <c r="D114" s="21" t="n">
        <f aca="false">IF(N113&gt;0.005,D$2,999)</f>
        <v>999</v>
      </c>
      <c r="E114" s="21" t="n">
        <f aca="false">IF(P113&gt;0.005,E$2,999)</f>
        <v>999</v>
      </c>
      <c r="F114" s="21" t="n">
        <f aca="false">MIN(B114:E114)</f>
        <v>999</v>
      </c>
      <c r="G114" s="21" t="n">
        <f aca="false">IF(J113&gt;0.005,MIN(Inputs!$D$5,J113*(1+Inputs!$C$5/12)),0)+IF(L113&gt;0.005,MIN(Inputs!$D$6,L113*(1+Inputs!$C$6/12)),0)+IF(N113&gt;0.005,MIN(Inputs!$D$7,N113*(1+Inputs!$C$7/12)),0)+IF(P113&gt;0.005,MIN(Inputs!$D$8,P113*(1+Inputs!$C$8/12)),0)</f>
        <v>0</v>
      </c>
      <c r="H114" s="21" t="n">
        <f aca="false">MAX(0,Inputs!$B$11-G114)</f>
        <v>6000</v>
      </c>
      <c r="I114" s="23" t="n">
        <f aca="false">IF(J113&lt;=0.005,0,MIN(J113*(1+Inputs!$C$5/12),MIN(Inputs!$D$5,J113*(1+Inputs!$C$5/12))+IF(B114=F114,H114,0)))</f>
        <v>0</v>
      </c>
      <c r="J114" s="23" t="n">
        <f aca="false">MAX(0,J113*(1+Inputs!$C$5/12)-I114)</f>
        <v>0</v>
      </c>
      <c r="K114" s="23" t="n">
        <f aca="false">IF(L113&lt;=0.005,0,MIN(L113*(1+Inputs!$C$6/12),MIN(Inputs!$D$6,L113*(1+Inputs!$C$6/12))+IF(C114=F114,H114,0)))</f>
        <v>0</v>
      </c>
      <c r="L114" s="23" t="n">
        <f aca="false">MAX(0,L113*(1+Inputs!$C$6/12)-K114)</f>
        <v>0</v>
      </c>
      <c r="M114" s="23" t="n">
        <f aca="false">IF(N113&lt;=0.005,0,MIN(N113*(1+Inputs!$C$7/12),MIN(Inputs!$D$7,N113*(1+Inputs!$C$7/12))+IF(D114=F114,H114,0)))</f>
        <v>0</v>
      </c>
      <c r="N114" s="23" t="n">
        <f aca="false">MAX(0,N113*(1+Inputs!$C$7/12)-M114)</f>
        <v>0</v>
      </c>
      <c r="O114" s="23" t="n">
        <f aca="false">IF(P113&lt;=0.005,0,MIN(P113*(1+Inputs!$C$8/12),MIN(Inputs!$D$8,P113*(1+Inputs!$C$8/12))+IF(E114=F114,H114,0)))</f>
        <v>0</v>
      </c>
      <c r="P114" s="23" t="n">
        <f aca="false">MAX(0,P113*(1+Inputs!$C$8/12)-O114)</f>
        <v>0</v>
      </c>
      <c r="Q114" s="21"/>
      <c r="R114" s="23" t="n">
        <f aca="false">J114+L114+N114+P114</f>
        <v>0</v>
      </c>
      <c r="S114" s="23" t="n">
        <f aca="false">S113+IF(J113&gt;0.005,J113*Inputs!$C$5/12,0)+IF(L113&gt;0.005,L113*Inputs!$C$6/12,0)+IF(N113&gt;0.005,N113*Inputs!$C$7/12,0)+IF(P113&gt;0.005,P113*Inputs!$C$8/12,0)</f>
        <v>35797.5394452634</v>
      </c>
    </row>
    <row r="115" customFormat="false" ht="15" hidden="false" customHeight="true" outlineLevel="0" collapsed="false">
      <c r="A115" s="21" t="n">
        <f aca="false">A114+1</f>
        <v>113</v>
      </c>
      <c r="B115" s="21" t="n">
        <f aca="false">IF(J114&gt;0.005,B$2,999)</f>
        <v>999</v>
      </c>
      <c r="C115" s="21" t="n">
        <f aca="false">IF(L114&gt;0.005,C$2,999)</f>
        <v>999</v>
      </c>
      <c r="D115" s="21" t="n">
        <f aca="false">IF(N114&gt;0.005,D$2,999)</f>
        <v>999</v>
      </c>
      <c r="E115" s="21" t="n">
        <f aca="false">IF(P114&gt;0.005,E$2,999)</f>
        <v>999</v>
      </c>
      <c r="F115" s="21" t="n">
        <f aca="false">MIN(B115:E115)</f>
        <v>999</v>
      </c>
      <c r="G115" s="21" t="n">
        <f aca="false">IF(J114&gt;0.005,MIN(Inputs!$D$5,J114*(1+Inputs!$C$5/12)),0)+IF(L114&gt;0.005,MIN(Inputs!$D$6,L114*(1+Inputs!$C$6/12)),0)+IF(N114&gt;0.005,MIN(Inputs!$D$7,N114*(1+Inputs!$C$7/12)),0)+IF(P114&gt;0.005,MIN(Inputs!$D$8,P114*(1+Inputs!$C$8/12)),0)</f>
        <v>0</v>
      </c>
      <c r="H115" s="21" t="n">
        <f aca="false">MAX(0,Inputs!$B$11-G115)</f>
        <v>6000</v>
      </c>
      <c r="I115" s="23" t="n">
        <f aca="false">IF(J114&lt;=0.005,0,MIN(J114*(1+Inputs!$C$5/12),MIN(Inputs!$D$5,J114*(1+Inputs!$C$5/12))+IF(B115=F115,H115,0)))</f>
        <v>0</v>
      </c>
      <c r="J115" s="23" t="n">
        <f aca="false">MAX(0,J114*(1+Inputs!$C$5/12)-I115)</f>
        <v>0</v>
      </c>
      <c r="K115" s="23" t="n">
        <f aca="false">IF(L114&lt;=0.005,0,MIN(L114*(1+Inputs!$C$6/12),MIN(Inputs!$D$6,L114*(1+Inputs!$C$6/12))+IF(C115=F115,H115,0)))</f>
        <v>0</v>
      </c>
      <c r="L115" s="23" t="n">
        <f aca="false">MAX(0,L114*(1+Inputs!$C$6/12)-K115)</f>
        <v>0</v>
      </c>
      <c r="M115" s="23" t="n">
        <f aca="false">IF(N114&lt;=0.005,0,MIN(N114*(1+Inputs!$C$7/12),MIN(Inputs!$D$7,N114*(1+Inputs!$C$7/12))+IF(D115=F115,H115,0)))</f>
        <v>0</v>
      </c>
      <c r="N115" s="23" t="n">
        <f aca="false">MAX(0,N114*(1+Inputs!$C$7/12)-M115)</f>
        <v>0</v>
      </c>
      <c r="O115" s="23" t="n">
        <f aca="false">IF(P114&lt;=0.005,0,MIN(P114*(1+Inputs!$C$8/12),MIN(Inputs!$D$8,P114*(1+Inputs!$C$8/12))+IF(E115=F115,H115,0)))</f>
        <v>0</v>
      </c>
      <c r="P115" s="23" t="n">
        <f aca="false">MAX(0,P114*(1+Inputs!$C$8/12)-O115)</f>
        <v>0</v>
      </c>
      <c r="Q115" s="21"/>
      <c r="R115" s="23" t="n">
        <f aca="false">J115+L115+N115+P115</f>
        <v>0</v>
      </c>
      <c r="S115" s="23" t="n">
        <f aca="false">S114+IF(J114&gt;0.005,J114*Inputs!$C$5/12,0)+IF(L114&gt;0.005,L114*Inputs!$C$6/12,0)+IF(N114&gt;0.005,N114*Inputs!$C$7/12,0)+IF(P114&gt;0.005,P114*Inputs!$C$8/12,0)</f>
        <v>35797.5394452634</v>
      </c>
    </row>
    <row r="116" customFormat="false" ht="15" hidden="false" customHeight="true" outlineLevel="0" collapsed="false">
      <c r="A116" s="21" t="n">
        <f aca="false">A115+1</f>
        <v>114</v>
      </c>
      <c r="B116" s="21" t="n">
        <f aca="false">IF(J115&gt;0.005,B$2,999)</f>
        <v>999</v>
      </c>
      <c r="C116" s="21" t="n">
        <f aca="false">IF(L115&gt;0.005,C$2,999)</f>
        <v>999</v>
      </c>
      <c r="D116" s="21" t="n">
        <f aca="false">IF(N115&gt;0.005,D$2,999)</f>
        <v>999</v>
      </c>
      <c r="E116" s="21" t="n">
        <f aca="false">IF(P115&gt;0.005,E$2,999)</f>
        <v>999</v>
      </c>
      <c r="F116" s="21" t="n">
        <f aca="false">MIN(B116:E116)</f>
        <v>999</v>
      </c>
      <c r="G116" s="21" t="n">
        <f aca="false">IF(J115&gt;0.005,MIN(Inputs!$D$5,J115*(1+Inputs!$C$5/12)),0)+IF(L115&gt;0.005,MIN(Inputs!$D$6,L115*(1+Inputs!$C$6/12)),0)+IF(N115&gt;0.005,MIN(Inputs!$D$7,N115*(1+Inputs!$C$7/12)),0)+IF(P115&gt;0.005,MIN(Inputs!$D$8,P115*(1+Inputs!$C$8/12)),0)</f>
        <v>0</v>
      </c>
      <c r="H116" s="21" t="n">
        <f aca="false">MAX(0,Inputs!$B$11-G116)</f>
        <v>6000</v>
      </c>
      <c r="I116" s="23" t="n">
        <f aca="false">IF(J115&lt;=0.005,0,MIN(J115*(1+Inputs!$C$5/12),MIN(Inputs!$D$5,J115*(1+Inputs!$C$5/12))+IF(B116=F116,H116,0)))</f>
        <v>0</v>
      </c>
      <c r="J116" s="23" t="n">
        <f aca="false">MAX(0,J115*(1+Inputs!$C$5/12)-I116)</f>
        <v>0</v>
      </c>
      <c r="K116" s="23" t="n">
        <f aca="false">IF(L115&lt;=0.005,0,MIN(L115*(1+Inputs!$C$6/12),MIN(Inputs!$D$6,L115*(1+Inputs!$C$6/12))+IF(C116=F116,H116,0)))</f>
        <v>0</v>
      </c>
      <c r="L116" s="23" t="n">
        <f aca="false">MAX(0,L115*(1+Inputs!$C$6/12)-K116)</f>
        <v>0</v>
      </c>
      <c r="M116" s="23" t="n">
        <f aca="false">IF(N115&lt;=0.005,0,MIN(N115*(1+Inputs!$C$7/12),MIN(Inputs!$D$7,N115*(1+Inputs!$C$7/12))+IF(D116=F116,H116,0)))</f>
        <v>0</v>
      </c>
      <c r="N116" s="23" t="n">
        <f aca="false">MAX(0,N115*(1+Inputs!$C$7/12)-M116)</f>
        <v>0</v>
      </c>
      <c r="O116" s="23" t="n">
        <f aca="false">IF(P115&lt;=0.005,0,MIN(P115*(1+Inputs!$C$8/12),MIN(Inputs!$D$8,P115*(1+Inputs!$C$8/12))+IF(E116=F116,H116,0)))</f>
        <v>0</v>
      </c>
      <c r="P116" s="23" t="n">
        <f aca="false">MAX(0,P115*(1+Inputs!$C$8/12)-O116)</f>
        <v>0</v>
      </c>
      <c r="Q116" s="21"/>
      <c r="R116" s="23" t="n">
        <f aca="false">J116+L116+N116+P116</f>
        <v>0</v>
      </c>
      <c r="S116" s="23" t="n">
        <f aca="false">S115+IF(J115&gt;0.005,J115*Inputs!$C$5/12,0)+IF(L115&gt;0.005,L115*Inputs!$C$6/12,0)+IF(N115&gt;0.005,N115*Inputs!$C$7/12,0)+IF(P115&gt;0.005,P115*Inputs!$C$8/12,0)</f>
        <v>35797.5394452634</v>
      </c>
    </row>
    <row r="117" customFormat="false" ht="15" hidden="false" customHeight="true" outlineLevel="0" collapsed="false">
      <c r="A117" s="21" t="n">
        <f aca="false">A116+1</f>
        <v>115</v>
      </c>
      <c r="B117" s="21" t="n">
        <f aca="false">IF(J116&gt;0.005,B$2,999)</f>
        <v>999</v>
      </c>
      <c r="C117" s="21" t="n">
        <f aca="false">IF(L116&gt;0.005,C$2,999)</f>
        <v>999</v>
      </c>
      <c r="D117" s="21" t="n">
        <f aca="false">IF(N116&gt;0.005,D$2,999)</f>
        <v>999</v>
      </c>
      <c r="E117" s="21" t="n">
        <f aca="false">IF(P116&gt;0.005,E$2,999)</f>
        <v>999</v>
      </c>
      <c r="F117" s="21" t="n">
        <f aca="false">MIN(B117:E117)</f>
        <v>999</v>
      </c>
      <c r="G117" s="21" t="n">
        <f aca="false">IF(J116&gt;0.005,MIN(Inputs!$D$5,J116*(1+Inputs!$C$5/12)),0)+IF(L116&gt;0.005,MIN(Inputs!$D$6,L116*(1+Inputs!$C$6/12)),0)+IF(N116&gt;0.005,MIN(Inputs!$D$7,N116*(1+Inputs!$C$7/12)),0)+IF(P116&gt;0.005,MIN(Inputs!$D$8,P116*(1+Inputs!$C$8/12)),0)</f>
        <v>0</v>
      </c>
      <c r="H117" s="21" t="n">
        <f aca="false">MAX(0,Inputs!$B$11-G117)</f>
        <v>6000</v>
      </c>
      <c r="I117" s="23" t="n">
        <f aca="false">IF(J116&lt;=0.005,0,MIN(J116*(1+Inputs!$C$5/12),MIN(Inputs!$D$5,J116*(1+Inputs!$C$5/12))+IF(B117=F117,H117,0)))</f>
        <v>0</v>
      </c>
      <c r="J117" s="23" t="n">
        <f aca="false">MAX(0,J116*(1+Inputs!$C$5/12)-I117)</f>
        <v>0</v>
      </c>
      <c r="K117" s="23" t="n">
        <f aca="false">IF(L116&lt;=0.005,0,MIN(L116*(1+Inputs!$C$6/12),MIN(Inputs!$D$6,L116*(1+Inputs!$C$6/12))+IF(C117=F117,H117,0)))</f>
        <v>0</v>
      </c>
      <c r="L117" s="23" t="n">
        <f aca="false">MAX(0,L116*(1+Inputs!$C$6/12)-K117)</f>
        <v>0</v>
      </c>
      <c r="M117" s="23" t="n">
        <f aca="false">IF(N116&lt;=0.005,0,MIN(N116*(1+Inputs!$C$7/12),MIN(Inputs!$D$7,N116*(1+Inputs!$C$7/12))+IF(D117=F117,H117,0)))</f>
        <v>0</v>
      </c>
      <c r="N117" s="23" t="n">
        <f aca="false">MAX(0,N116*(1+Inputs!$C$7/12)-M117)</f>
        <v>0</v>
      </c>
      <c r="O117" s="23" t="n">
        <f aca="false">IF(P116&lt;=0.005,0,MIN(P116*(1+Inputs!$C$8/12),MIN(Inputs!$D$8,P116*(1+Inputs!$C$8/12))+IF(E117=F117,H117,0)))</f>
        <v>0</v>
      </c>
      <c r="P117" s="23" t="n">
        <f aca="false">MAX(0,P116*(1+Inputs!$C$8/12)-O117)</f>
        <v>0</v>
      </c>
      <c r="Q117" s="21"/>
      <c r="R117" s="23" t="n">
        <f aca="false">J117+L117+N117+P117</f>
        <v>0</v>
      </c>
      <c r="S117" s="23" t="n">
        <f aca="false">S116+IF(J116&gt;0.005,J116*Inputs!$C$5/12,0)+IF(L116&gt;0.005,L116*Inputs!$C$6/12,0)+IF(N116&gt;0.005,N116*Inputs!$C$7/12,0)+IF(P116&gt;0.005,P116*Inputs!$C$8/12,0)</f>
        <v>35797.5394452634</v>
      </c>
    </row>
    <row r="118" customFormat="false" ht="15" hidden="false" customHeight="true" outlineLevel="0" collapsed="false">
      <c r="A118" s="21" t="n">
        <f aca="false">A117+1</f>
        <v>116</v>
      </c>
      <c r="B118" s="21" t="n">
        <f aca="false">IF(J117&gt;0.005,B$2,999)</f>
        <v>999</v>
      </c>
      <c r="C118" s="21" t="n">
        <f aca="false">IF(L117&gt;0.005,C$2,999)</f>
        <v>999</v>
      </c>
      <c r="D118" s="21" t="n">
        <f aca="false">IF(N117&gt;0.005,D$2,999)</f>
        <v>999</v>
      </c>
      <c r="E118" s="21" t="n">
        <f aca="false">IF(P117&gt;0.005,E$2,999)</f>
        <v>999</v>
      </c>
      <c r="F118" s="21" t="n">
        <f aca="false">MIN(B118:E118)</f>
        <v>999</v>
      </c>
      <c r="G118" s="21" t="n">
        <f aca="false">IF(J117&gt;0.005,MIN(Inputs!$D$5,J117*(1+Inputs!$C$5/12)),0)+IF(L117&gt;0.005,MIN(Inputs!$D$6,L117*(1+Inputs!$C$6/12)),0)+IF(N117&gt;0.005,MIN(Inputs!$D$7,N117*(1+Inputs!$C$7/12)),0)+IF(P117&gt;0.005,MIN(Inputs!$D$8,P117*(1+Inputs!$C$8/12)),0)</f>
        <v>0</v>
      </c>
      <c r="H118" s="21" t="n">
        <f aca="false">MAX(0,Inputs!$B$11-G118)</f>
        <v>6000</v>
      </c>
      <c r="I118" s="23" t="n">
        <f aca="false">IF(J117&lt;=0.005,0,MIN(J117*(1+Inputs!$C$5/12),MIN(Inputs!$D$5,J117*(1+Inputs!$C$5/12))+IF(B118=F118,H118,0)))</f>
        <v>0</v>
      </c>
      <c r="J118" s="23" t="n">
        <f aca="false">MAX(0,J117*(1+Inputs!$C$5/12)-I118)</f>
        <v>0</v>
      </c>
      <c r="K118" s="23" t="n">
        <f aca="false">IF(L117&lt;=0.005,0,MIN(L117*(1+Inputs!$C$6/12),MIN(Inputs!$D$6,L117*(1+Inputs!$C$6/12))+IF(C118=F118,H118,0)))</f>
        <v>0</v>
      </c>
      <c r="L118" s="23" t="n">
        <f aca="false">MAX(0,L117*(1+Inputs!$C$6/12)-K118)</f>
        <v>0</v>
      </c>
      <c r="M118" s="23" t="n">
        <f aca="false">IF(N117&lt;=0.005,0,MIN(N117*(1+Inputs!$C$7/12),MIN(Inputs!$D$7,N117*(1+Inputs!$C$7/12))+IF(D118=F118,H118,0)))</f>
        <v>0</v>
      </c>
      <c r="N118" s="23" t="n">
        <f aca="false">MAX(0,N117*(1+Inputs!$C$7/12)-M118)</f>
        <v>0</v>
      </c>
      <c r="O118" s="23" t="n">
        <f aca="false">IF(P117&lt;=0.005,0,MIN(P117*(1+Inputs!$C$8/12),MIN(Inputs!$D$8,P117*(1+Inputs!$C$8/12))+IF(E118=F118,H118,0)))</f>
        <v>0</v>
      </c>
      <c r="P118" s="23" t="n">
        <f aca="false">MAX(0,P117*(1+Inputs!$C$8/12)-O118)</f>
        <v>0</v>
      </c>
      <c r="Q118" s="21"/>
      <c r="R118" s="23" t="n">
        <f aca="false">J118+L118+N118+P118</f>
        <v>0</v>
      </c>
      <c r="S118" s="23" t="n">
        <f aca="false">S117+IF(J117&gt;0.005,J117*Inputs!$C$5/12,0)+IF(L117&gt;0.005,L117*Inputs!$C$6/12,0)+IF(N117&gt;0.005,N117*Inputs!$C$7/12,0)+IF(P117&gt;0.005,P117*Inputs!$C$8/12,0)</f>
        <v>35797.5394452634</v>
      </c>
    </row>
    <row r="119" customFormat="false" ht="15" hidden="false" customHeight="true" outlineLevel="0" collapsed="false">
      <c r="A119" s="21" t="n">
        <f aca="false">A118+1</f>
        <v>117</v>
      </c>
      <c r="B119" s="21" t="n">
        <f aca="false">IF(J118&gt;0.005,B$2,999)</f>
        <v>999</v>
      </c>
      <c r="C119" s="21" t="n">
        <f aca="false">IF(L118&gt;0.005,C$2,999)</f>
        <v>999</v>
      </c>
      <c r="D119" s="21" t="n">
        <f aca="false">IF(N118&gt;0.005,D$2,999)</f>
        <v>999</v>
      </c>
      <c r="E119" s="21" t="n">
        <f aca="false">IF(P118&gt;0.005,E$2,999)</f>
        <v>999</v>
      </c>
      <c r="F119" s="21" t="n">
        <f aca="false">MIN(B119:E119)</f>
        <v>999</v>
      </c>
      <c r="G119" s="21" t="n">
        <f aca="false">IF(J118&gt;0.005,MIN(Inputs!$D$5,J118*(1+Inputs!$C$5/12)),0)+IF(L118&gt;0.005,MIN(Inputs!$D$6,L118*(1+Inputs!$C$6/12)),0)+IF(N118&gt;0.005,MIN(Inputs!$D$7,N118*(1+Inputs!$C$7/12)),0)+IF(P118&gt;0.005,MIN(Inputs!$D$8,P118*(1+Inputs!$C$8/12)),0)</f>
        <v>0</v>
      </c>
      <c r="H119" s="21" t="n">
        <f aca="false">MAX(0,Inputs!$B$11-G119)</f>
        <v>6000</v>
      </c>
      <c r="I119" s="23" t="n">
        <f aca="false">IF(J118&lt;=0.005,0,MIN(J118*(1+Inputs!$C$5/12),MIN(Inputs!$D$5,J118*(1+Inputs!$C$5/12))+IF(B119=F119,H119,0)))</f>
        <v>0</v>
      </c>
      <c r="J119" s="23" t="n">
        <f aca="false">MAX(0,J118*(1+Inputs!$C$5/12)-I119)</f>
        <v>0</v>
      </c>
      <c r="K119" s="23" t="n">
        <f aca="false">IF(L118&lt;=0.005,0,MIN(L118*(1+Inputs!$C$6/12),MIN(Inputs!$D$6,L118*(1+Inputs!$C$6/12))+IF(C119=F119,H119,0)))</f>
        <v>0</v>
      </c>
      <c r="L119" s="23" t="n">
        <f aca="false">MAX(0,L118*(1+Inputs!$C$6/12)-K119)</f>
        <v>0</v>
      </c>
      <c r="M119" s="23" t="n">
        <f aca="false">IF(N118&lt;=0.005,0,MIN(N118*(1+Inputs!$C$7/12),MIN(Inputs!$D$7,N118*(1+Inputs!$C$7/12))+IF(D119=F119,H119,0)))</f>
        <v>0</v>
      </c>
      <c r="N119" s="23" t="n">
        <f aca="false">MAX(0,N118*(1+Inputs!$C$7/12)-M119)</f>
        <v>0</v>
      </c>
      <c r="O119" s="23" t="n">
        <f aca="false">IF(P118&lt;=0.005,0,MIN(P118*(1+Inputs!$C$8/12),MIN(Inputs!$D$8,P118*(1+Inputs!$C$8/12))+IF(E119=F119,H119,0)))</f>
        <v>0</v>
      </c>
      <c r="P119" s="23" t="n">
        <f aca="false">MAX(0,P118*(1+Inputs!$C$8/12)-O119)</f>
        <v>0</v>
      </c>
      <c r="Q119" s="21"/>
      <c r="R119" s="23" t="n">
        <f aca="false">J119+L119+N119+P119</f>
        <v>0</v>
      </c>
      <c r="S119" s="23" t="n">
        <f aca="false">S118+IF(J118&gt;0.005,J118*Inputs!$C$5/12,0)+IF(L118&gt;0.005,L118*Inputs!$C$6/12,0)+IF(N118&gt;0.005,N118*Inputs!$C$7/12,0)+IF(P118&gt;0.005,P118*Inputs!$C$8/12,0)</f>
        <v>35797.5394452634</v>
      </c>
    </row>
    <row r="120" customFormat="false" ht="15" hidden="false" customHeight="true" outlineLevel="0" collapsed="false">
      <c r="A120" s="21" t="n">
        <f aca="false">A119+1</f>
        <v>118</v>
      </c>
      <c r="B120" s="21" t="n">
        <f aca="false">IF(J119&gt;0.005,B$2,999)</f>
        <v>999</v>
      </c>
      <c r="C120" s="21" t="n">
        <f aca="false">IF(L119&gt;0.005,C$2,999)</f>
        <v>999</v>
      </c>
      <c r="D120" s="21" t="n">
        <f aca="false">IF(N119&gt;0.005,D$2,999)</f>
        <v>999</v>
      </c>
      <c r="E120" s="21" t="n">
        <f aca="false">IF(P119&gt;0.005,E$2,999)</f>
        <v>999</v>
      </c>
      <c r="F120" s="21" t="n">
        <f aca="false">MIN(B120:E120)</f>
        <v>999</v>
      </c>
      <c r="G120" s="21" t="n">
        <f aca="false">IF(J119&gt;0.005,MIN(Inputs!$D$5,J119*(1+Inputs!$C$5/12)),0)+IF(L119&gt;0.005,MIN(Inputs!$D$6,L119*(1+Inputs!$C$6/12)),0)+IF(N119&gt;0.005,MIN(Inputs!$D$7,N119*(1+Inputs!$C$7/12)),0)+IF(P119&gt;0.005,MIN(Inputs!$D$8,P119*(1+Inputs!$C$8/12)),0)</f>
        <v>0</v>
      </c>
      <c r="H120" s="21" t="n">
        <f aca="false">MAX(0,Inputs!$B$11-G120)</f>
        <v>6000</v>
      </c>
      <c r="I120" s="23" t="n">
        <f aca="false">IF(J119&lt;=0.005,0,MIN(J119*(1+Inputs!$C$5/12),MIN(Inputs!$D$5,J119*(1+Inputs!$C$5/12))+IF(B120=F120,H120,0)))</f>
        <v>0</v>
      </c>
      <c r="J120" s="23" t="n">
        <f aca="false">MAX(0,J119*(1+Inputs!$C$5/12)-I120)</f>
        <v>0</v>
      </c>
      <c r="K120" s="23" t="n">
        <f aca="false">IF(L119&lt;=0.005,0,MIN(L119*(1+Inputs!$C$6/12),MIN(Inputs!$D$6,L119*(1+Inputs!$C$6/12))+IF(C120=F120,H120,0)))</f>
        <v>0</v>
      </c>
      <c r="L120" s="23" t="n">
        <f aca="false">MAX(0,L119*(1+Inputs!$C$6/12)-K120)</f>
        <v>0</v>
      </c>
      <c r="M120" s="23" t="n">
        <f aca="false">IF(N119&lt;=0.005,0,MIN(N119*(1+Inputs!$C$7/12),MIN(Inputs!$D$7,N119*(1+Inputs!$C$7/12))+IF(D120=F120,H120,0)))</f>
        <v>0</v>
      </c>
      <c r="N120" s="23" t="n">
        <f aca="false">MAX(0,N119*(1+Inputs!$C$7/12)-M120)</f>
        <v>0</v>
      </c>
      <c r="O120" s="23" t="n">
        <f aca="false">IF(P119&lt;=0.005,0,MIN(P119*(1+Inputs!$C$8/12),MIN(Inputs!$D$8,P119*(1+Inputs!$C$8/12))+IF(E120=F120,H120,0)))</f>
        <v>0</v>
      </c>
      <c r="P120" s="23" t="n">
        <f aca="false">MAX(0,P119*(1+Inputs!$C$8/12)-O120)</f>
        <v>0</v>
      </c>
      <c r="Q120" s="21"/>
      <c r="R120" s="23" t="n">
        <f aca="false">J120+L120+N120+P120</f>
        <v>0</v>
      </c>
      <c r="S120" s="23" t="n">
        <f aca="false">S119+IF(J119&gt;0.005,J119*Inputs!$C$5/12,0)+IF(L119&gt;0.005,L119*Inputs!$C$6/12,0)+IF(N119&gt;0.005,N119*Inputs!$C$7/12,0)+IF(P119&gt;0.005,P119*Inputs!$C$8/12,0)</f>
        <v>35797.5394452634</v>
      </c>
    </row>
    <row r="121" customFormat="false" ht="15" hidden="false" customHeight="true" outlineLevel="0" collapsed="false">
      <c r="A121" s="21" t="n">
        <f aca="false">A120+1</f>
        <v>119</v>
      </c>
      <c r="B121" s="21" t="n">
        <f aca="false">IF(J120&gt;0.005,B$2,999)</f>
        <v>999</v>
      </c>
      <c r="C121" s="21" t="n">
        <f aca="false">IF(L120&gt;0.005,C$2,999)</f>
        <v>999</v>
      </c>
      <c r="D121" s="21" t="n">
        <f aca="false">IF(N120&gt;0.005,D$2,999)</f>
        <v>999</v>
      </c>
      <c r="E121" s="21" t="n">
        <f aca="false">IF(P120&gt;0.005,E$2,999)</f>
        <v>999</v>
      </c>
      <c r="F121" s="21" t="n">
        <f aca="false">MIN(B121:E121)</f>
        <v>999</v>
      </c>
      <c r="G121" s="21" t="n">
        <f aca="false">IF(J120&gt;0.005,MIN(Inputs!$D$5,J120*(1+Inputs!$C$5/12)),0)+IF(L120&gt;0.005,MIN(Inputs!$D$6,L120*(1+Inputs!$C$6/12)),0)+IF(N120&gt;0.005,MIN(Inputs!$D$7,N120*(1+Inputs!$C$7/12)),0)+IF(P120&gt;0.005,MIN(Inputs!$D$8,P120*(1+Inputs!$C$8/12)),0)</f>
        <v>0</v>
      </c>
      <c r="H121" s="21" t="n">
        <f aca="false">MAX(0,Inputs!$B$11-G121)</f>
        <v>6000</v>
      </c>
      <c r="I121" s="23" t="n">
        <f aca="false">IF(J120&lt;=0.005,0,MIN(J120*(1+Inputs!$C$5/12),MIN(Inputs!$D$5,J120*(1+Inputs!$C$5/12))+IF(B121=F121,H121,0)))</f>
        <v>0</v>
      </c>
      <c r="J121" s="23" t="n">
        <f aca="false">MAX(0,J120*(1+Inputs!$C$5/12)-I121)</f>
        <v>0</v>
      </c>
      <c r="K121" s="23" t="n">
        <f aca="false">IF(L120&lt;=0.005,0,MIN(L120*(1+Inputs!$C$6/12),MIN(Inputs!$D$6,L120*(1+Inputs!$C$6/12))+IF(C121=F121,H121,0)))</f>
        <v>0</v>
      </c>
      <c r="L121" s="23" t="n">
        <f aca="false">MAX(0,L120*(1+Inputs!$C$6/12)-K121)</f>
        <v>0</v>
      </c>
      <c r="M121" s="23" t="n">
        <f aca="false">IF(N120&lt;=0.005,0,MIN(N120*(1+Inputs!$C$7/12),MIN(Inputs!$D$7,N120*(1+Inputs!$C$7/12))+IF(D121=F121,H121,0)))</f>
        <v>0</v>
      </c>
      <c r="N121" s="23" t="n">
        <f aca="false">MAX(0,N120*(1+Inputs!$C$7/12)-M121)</f>
        <v>0</v>
      </c>
      <c r="O121" s="23" t="n">
        <f aca="false">IF(P120&lt;=0.005,0,MIN(P120*(1+Inputs!$C$8/12),MIN(Inputs!$D$8,P120*(1+Inputs!$C$8/12))+IF(E121=F121,H121,0)))</f>
        <v>0</v>
      </c>
      <c r="P121" s="23" t="n">
        <f aca="false">MAX(0,P120*(1+Inputs!$C$8/12)-O121)</f>
        <v>0</v>
      </c>
      <c r="Q121" s="21"/>
      <c r="R121" s="23" t="n">
        <f aca="false">J121+L121+N121+P121</f>
        <v>0</v>
      </c>
      <c r="S121" s="23" t="n">
        <f aca="false">S120+IF(J120&gt;0.005,J120*Inputs!$C$5/12,0)+IF(L120&gt;0.005,L120*Inputs!$C$6/12,0)+IF(N120&gt;0.005,N120*Inputs!$C$7/12,0)+IF(P120&gt;0.005,P120*Inputs!$C$8/12,0)</f>
        <v>35797.5394452634</v>
      </c>
    </row>
    <row r="122" customFormat="false" ht="15" hidden="false" customHeight="true" outlineLevel="0" collapsed="false">
      <c r="A122" s="21" t="n">
        <f aca="false">A121+1</f>
        <v>120</v>
      </c>
      <c r="B122" s="21" t="n">
        <f aca="false">IF(J121&gt;0.005,B$2,999)</f>
        <v>999</v>
      </c>
      <c r="C122" s="21" t="n">
        <f aca="false">IF(L121&gt;0.005,C$2,999)</f>
        <v>999</v>
      </c>
      <c r="D122" s="21" t="n">
        <f aca="false">IF(N121&gt;0.005,D$2,999)</f>
        <v>999</v>
      </c>
      <c r="E122" s="21" t="n">
        <f aca="false">IF(P121&gt;0.005,E$2,999)</f>
        <v>999</v>
      </c>
      <c r="F122" s="21" t="n">
        <f aca="false">MIN(B122:E122)</f>
        <v>999</v>
      </c>
      <c r="G122" s="21" t="n">
        <f aca="false">IF(J121&gt;0.005,MIN(Inputs!$D$5,J121*(1+Inputs!$C$5/12)),0)+IF(L121&gt;0.005,MIN(Inputs!$D$6,L121*(1+Inputs!$C$6/12)),0)+IF(N121&gt;0.005,MIN(Inputs!$D$7,N121*(1+Inputs!$C$7/12)),0)+IF(P121&gt;0.005,MIN(Inputs!$D$8,P121*(1+Inputs!$C$8/12)),0)</f>
        <v>0</v>
      </c>
      <c r="H122" s="21" t="n">
        <f aca="false">MAX(0,Inputs!$B$11-G122)</f>
        <v>6000</v>
      </c>
      <c r="I122" s="23" t="n">
        <f aca="false">IF(J121&lt;=0.005,0,MIN(J121*(1+Inputs!$C$5/12),MIN(Inputs!$D$5,J121*(1+Inputs!$C$5/12))+IF(B122=F122,H122,0)))</f>
        <v>0</v>
      </c>
      <c r="J122" s="23" t="n">
        <f aca="false">MAX(0,J121*(1+Inputs!$C$5/12)-I122)</f>
        <v>0</v>
      </c>
      <c r="K122" s="23" t="n">
        <f aca="false">IF(L121&lt;=0.005,0,MIN(L121*(1+Inputs!$C$6/12),MIN(Inputs!$D$6,L121*(1+Inputs!$C$6/12))+IF(C122=F122,H122,0)))</f>
        <v>0</v>
      </c>
      <c r="L122" s="23" t="n">
        <f aca="false">MAX(0,L121*(1+Inputs!$C$6/12)-K122)</f>
        <v>0</v>
      </c>
      <c r="M122" s="23" t="n">
        <f aca="false">IF(N121&lt;=0.005,0,MIN(N121*(1+Inputs!$C$7/12),MIN(Inputs!$D$7,N121*(1+Inputs!$C$7/12))+IF(D122=F122,H122,0)))</f>
        <v>0</v>
      </c>
      <c r="N122" s="23" t="n">
        <f aca="false">MAX(0,N121*(1+Inputs!$C$7/12)-M122)</f>
        <v>0</v>
      </c>
      <c r="O122" s="23" t="n">
        <f aca="false">IF(P121&lt;=0.005,0,MIN(P121*(1+Inputs!$C$8/12),MIN(Inputs!$D$8,P121*(1+Inputs!$C$8/12))+IF(E122=F122,H122,0)))</f>
        <v>0</v>
      </c>
      <c r="P122" s="23" t="n">
        <f aca="false">MAX(0,P121*(1+Inputs!$C$8/12)-O122)</f>
        <v>0</v>
      </c>
      <c r="Q122" s="21"/>
      <c r="R122" s="23" t="n">
        <f aca="false">J122+L122+N122+P122</f>
        <v>0</v>
      </c>
      <c r="S122" s="23" t="n">
        <f aca="false">S121+IF(J121&gt;0.005,J121*Inputs!$C$5/12,0)+IF(L121&gt;0.005,L121*Inputs!$C$6/12,0)+IF(N121&gt;0.005,N121*Inputs!$C$7/12,0)+IF(P121&gt;0.005,P121*Inputs!$C$8/12,0)</f>
        <v>35797.5394452634</v>
      </c>
    </row>
    <row r="123" customFormat="false" ht="15" hidden="false" customHeight="true" outlineLevel="0" collapsed="false">
      <c r="A123" s="21" t="n">
        <f aca="false">A122+1</f>
        <v>121</v>
      </c>
      <c r="B123" s="21" t="n">
        <f aca="false">IF(J122&gt;0.005,B$2,999)</f>
        <v>999</v>
      </c>
      <c r="C123" s="21" t="n">
        <f aca="false">IF(L122&gt;0.005,C$2,999)</f>
        <v>999</v>
      </c>
      <c r="D123" s="21" t="n">
        <f aca="false">IF(N122&gt;0.005,D$2,999)</f>
        <v>999</v>
      </c>
      <c r="E123" s="21" t="n">
        <f aca="false">IF(P122&gt;0.005,E$2,999)</f>
        <v>999</v>
      </c>
      <c r="F123" s="21" t="n">
        <f aca="false">MIN(B123:E123)</f>
        <v>999</v>
      </c>
      <c r="G123" s="21" t="n">
        <f aca="false">IF(J122&gt;0.005,MIN(Inputs!$D$5,J122*(1+Inputs!$C$5/12)),0)+IF(L122&gt;0.005,MIN(Inputs!$D$6,L122*(1+Inputs!$C$6/12)),0)+IF(N122&gt;0.005,MIN(Inputs!$D$7,N122*(1+Inputs!$C$7/12)),0)+IF(P122&gt;0.005,MIN(Inputs!$D$8,P122*(1+Inputs!$C$8/12)),0)</f>
        <v>0</v>
      </c>
      <c r="H123" s="21" t="n">
        <f aca="false">MAX(0,Inputs!$B$11-G123)</f>
        <v>6000</v>
      </c>
      <c r="I123" s="23" t="n">
        <f aca="false">IF(J122&lt;=0.005,0,MIN(J122*(1+Inputs!$C$5/12),MIN(Inputs!$D$5,J122*(1+Inputs!$C$5/12))+IF(B123=F123,H123,0)))</f>
        <v>0</v>
      </c>
      <c r="J123" s="23" t="n">
        <f aca="false">MAX(0,J122*(1+Inputs!$C$5/12)-I123)</f>
        <v>0</v>
      </c>
      <c r="K123" s="23" t="n">
        <f aca="false">IF(L122&lt;=0.005,0,MIN(L122*(1+Inputs!$C$6/12),MIN(Inputs!$D$6,L122*(1+Inputs!$C$6/12))+IF(C123=F123,H123,0)))</f>
        <v>0</v>
      </c>
      <c r="L123" s="23" t="n">
        <f aca="false">MAX(0,L122*(1+Inputs!$C$6/12)-K123)</f>
        <v>0</v>
      </c>
      <c r="M123" s="23" t="n">
        <f aca="false">IF(N122&lt;=0.005,0,MIN(N122*(1+Inputs!$C$7/12),MIN(Inputs!$D$7,N122*(1+Inputs!$C$7/12))+IF(D123=F123,H123,0)))</f>
        <v>0</v>
      </c>
      <c r="N123" s="23" t="n">
        <f aca="false">MAX(0,N122*(1+Inputs!$C$7/12)-M123)</f>
        <v>0</v>
      </c>
      <c r="O123" s="23" t="n">
        <f aca="false">IF(P122&lt;=0.005,0,MIN(P122*(1+Inputs!$C$8/12),MIN(Inputs!$D$8,P122*(1+Inputs!$C$8/12))+IF(E123=F123,H123,0)))</f>
        <v>0</v>
      </c>
      <c r="P123" s="23" t="n">
        <f aca="false">MAX(0,P122*(1+Inputs!$C$8/12)-O123)</f>
        <v>0</v>
      </c>
      <c r="Q123" s="21"/>
      <c r="R123" s="23" t="n">
        <f aca="false">J123+L123+N123+P123</f>
        <v>0</v>
      </c>
      <c r="S123" s="23" t="n">
        <f aca="false">S122+IF(J122&gt;0.005,J122*Inputs!$C$5/12,0)+IF(L122&gt;0.005,L122*Inputs!$C$6/12,0)+IF(N122&gt;0.005,N122*Inputs!$C$7/12,0)+IF(P122&gt;0.005,P122*Inputs!$C$8/12,0)</f>
        <v>35797.5394452634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1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8"/>
    <col collapsed="false" customWidth="true" hidden="false" outlineLevel="0" max="8" min="2" style="1" width="9"/>
    <col collapsed="false" customWidth="true" hidden="false" outlineLevel="0" max="16" min="9" style="1" width="11"/>
    <col collapsed="false" customWidth="true" hidden="false" outlineLevel="0" max="19" min="18" style="1" width="13"/>
  </cols>
  <sheetData>
    <row r="1" customFormat="false" ht="15" hidden="false" customHeight="true" outlineLevel="0" collapsed="false">
      <c r="A1" s="20" t="s">
        <v>20</v>
      </c>
      <c r="B1" s="20" t="s">
        <v>21</v>
      </c>
      <c r="C1" s="20" t="s">
        <v>22</v>
      </c>
      <c r="D1" s="20" t="s">
        <v>23</v>
      </c>
      <c r="E1" s="20" t="s">
        <v>24</v>
      </c>
      <c r="F1" s="20" t="s">
        <v>25</v>
      </c>
      <c r="G1" s="20" t="s">
        <v>26</v>
      </c>
      <c r="H1" s="20" t="s">
        <v>27</v>
      </c>
      <c r="I1" s="20" t="s">
        <v>28</v>
      </c>
      <c r="J1" s="20" t="s">
        <v>29</v>
      </c>
      <c r="K1" s="20" t="s">
        <v>30</v>
      </c>
      <c r="L1" s="20" t="s">
        <v>31</v>
      </c>
      <c r="M1" s="20" t="s">
        <v>32</v>
      </c>
      <c r="N1" s="20" t="s">
        <v>33</v>
      </c>
      <c r="O1" s="20" t="s">
        <v>34</v>
      </c>
      <c r="P1" s="20" t="s">
        <v>35</v>
      </c>
      <c r="Q1" s="20"/>
      <c r="R1" s="20" t="s">
        <v>36</v>
      </c>
      <c r="S1" s="20" t="s">
        <v>37</v>
      </c>
    </row>
    <row r="2" customFormat="false" ht="15" hidden="false" customHeight="true" outlineLevel="0" collapsed="false">
      <c r="A2" s="21" t="n">
        <v>0</v>
      </c>
      <c r="B2" s="22" t="n">
        <f aca="false">COUNTIF(Inputs!$B$5:$B$8,"&lt;"&amp;Inputs!$B$5)+0+1</f>
        <v>3</v>
      </c>
      <c r="C2" s="22" t="n">
        <f aca="false">COUNTIF(Inputs!$B$5:$B$8,"&lt;"&amp;Inputs!$B$6)+COUNTIF(Inputs!$B$5:$B$5,"="&amp;Inputs!$B$6)+1</f>
        <v>4</v>
      </c>
      <c r="D2" s="22" t="n">
        <f aca="false">COUNTIF(Inputs!$B$5:$B$8,"&lt;"&amp;Inputs!$B$7)+COUNTIF(Inputs!$B$5:$B$6,"="&amp;Inputs!$B$7)+1</f>
        <v>2</v>
      </c>
      <c r="E2" s="22" t="n">
        <f aca="false">COUNTIF(Inputs!$B$5:$B$8,"&lt;"&amp;Inputs!$B$8)+COUNTIF(Inputs!$B$5:$B$7,"="&amp;Inputs!$B$8)+1</f>
        <v>1</v>
      </c>
      <c r="F2" s="21"/>
      <c r="G2" s="21"/>
      <c r="H2" s="21"/>
      <c r="I2" s="21"/>
      <c r="J2" s="23" t="n">
        <f aca="false">Inputs!$B$5</f>
        <v>25000</v>
      </c>
      <c r="K2" s="21"/>
      <c r="L2" s="23" t="n">
        <f aca="false">Inputs!$B$6</f>
        <v>90000</v>
      </c>
      <c r="M2" s="21"/>
      <c r="N2" s="23" t="n">
        <f aca="false">Inputs!$B$7</f>
        <v>15000</v>
      </c>
      <c r="O2" s="21"/>
      <c r="P2" s="23" t="n">
        <f aca="false">Inputs!$B$8</f>
        <v>0</v>
      </c>
      <c r="Q2" s="21"/>
      <c r="R2" s="23" t="n">
        <f aca="false">J2+L2+N2+P2</f>
        <v>130000</v>
      </c>
      <c r="S2" s="23" t="n">
        <v>0</v>
      </c>
    </row>
    <row r="3" customFormat="false" ht="15" hidden="false" customHeight="true" outlineLevel="0" collapsed="false">
      <c r="A3" s="21" t="n">
        <f aca="false">A2+1</f>
        <v>1</v>
      </c>
      <c r="B3" s="22" t="n">
        <f aca="false">IF(J2&gt;0.005,B$2,999)</f>
        <v>3</v>
      </c>
      <c r="C3" s="22" t="n">
        <f aca="false">IF(L2&gt;0.005,C$2,999)</f>
        <v>4</v>
      </c>
      <c r="D3" s="22" t="n">
        <f aca="false">IF(N2&gt;0.005,D$2,999)</f>
        <v>2</v>
      </c>
      <c r="E3" s="21" t="n">
        <f aca="false">IF(P2&gt;0.005,E$2,999)</f>
        <v>999</v>
      </c>
      <c r="F3" s="21" t="n">
        <f aca="false">MIN(B3:E3)</f>
        <v>2</v>
      </c>
      <c r="G3" s="21" t="n">
        <f aca="false">IF(J2&gt;0.005,MIN(Inputs!$D$5,J2*(1+Inputs!$C$5/12)),0)+IF(L2&gt;0.005,MIN(Inputs!$D$6,L2*(1+Inputs!$C$6/12)),0)+IF(N2&gt;0.005,MIN(Inputs!$D$7,N2*(1+Inputs!$C$7/12)),0)+IF(P2&gt;0.005,MIN(Inputs!$D$8,P2*(1+Inputs!$C$8/12)),0)</f>
        <v>5000</v>
      </c>
      <c r="H3" s="21" t="n">
        <f aca="false">MAX(0,Inputs!$B$11-G3)</f>
        <v>1000</v>
      </c>
      <c r="I3" s="23" t="n">
        <f aca="false">IF(J2&lt;=0.005,0,MIN(J2*(1+Inputs!$C$5/12),MIN(Inputs!$D$5,J2*(1+Inputs!$C$5/12))+IF(B3=F3,H3,0)))</f>
        <v>1500</v>
      </c>
      <c r="J3" s="23" t="n">
        <f aca="false">MAX(0,J2*(1+Inputs!$C$5/12)-I3)</f>
        <v>24854.1666666667</v>
      </c>
      <c r="K3" s="23" t="n">
        <f aca="false">IF(L2&lt;=0.005,0,MIN(L2*(1+Inputs!$C$6/12),MIN(Inputs!$D$6,L2*(1+Inputs!$C$6/12))+IF(C3=F3,H3,0)))</f>
        <v>2800</v>
      </c>
      <c r="L3" s="23" t="n">
        <f aca="false">MAX(0,L2*(1+Inputs!$C$6/12)-K3)</f>
        <v>88250</v>
      </c>
      <c r="M3" s="23" t="n">
        <f aca="false">IF(N2&lt;=0.005,0,MIN(N2*(1+Inputs!$C$7/12),MIN(Inputs!$D$7,N2*(1+Inputs!$C$7/12))+IF(D3=F3,H3,0)))</f>
        <v>1700</v>
      </c>
      <c r="N3" s="23" t="n">
        <f aca="false">MAX(0,N2*(1+Inputs!$C$7/12)-M3)</f>
        <v>13650</v>
      </c>
      <c r="O3" s="23" t="n">
        <f aca="false">IF(P2&lt;=0.005,0,MIN(P2*(1+Inputs!$C$8/12),MIN(Inputs!$D$8,P2*(1+Inputs!$C$8/12))+IF(E3=F3,H3,0)))</f>
        <v>0</v>
      </c>
      <c r="P3" s="23" t="n">
        <f aca="false">MAX(0,P2*(1+Inputs!$C$8/12)-O3)</f>
        <v>0</v>
      </c>
      <c r="Q3" s="21"/>
      <c r="R3" s="23" t="n">
        <f aca="false">J3+L3+N3+P3</f>
        <v>126754.166666667</v>
      </c>
      <c r="S3" s="23" t="n">
        <f aca="false">S2+IF(J2&gt;0.005,J2*Inputs!$C$5/12,0)+IF(L2&gt;0.005,L2*Inputs!$C$6/12,0)+IF(N2&gt;0.005,N2*Inputs!$C$7/12,0)+IF(P2&gt;0.005,P2*Inputs!$C$8/12,0)</f>
        <v>2754.16666666667</v>
      </c>
    </row>
    <row r="4" customFormat="false" ht="15" hidden="false" customHeight="true" outlineLevel="0" collapsed="false">
      <c r="A4" s="21" t="n">
        <f aca="false">A3+1</f>
        <v>2</v>
      </c>
      <c r="B4" s="22" t="n">
        <f aca="false">IF(J3&gt;0.005,B$2,999)</f>
        <v>3</v>
      </c>
      <c r="C4" s="22" t="n">
        <f aca="false">IF(L3&gt;0.005,C$2,999)</f>
        <v>4</v>
      </c>
      <c r="D4" s="22" t="n">
        <f aca="false">IF(N3&gt;0.005,D$2,999)</f>
        <v>2</v>
      </c>
      <c r="E4" s="21" t="n">
        <f aca="false">IF(P3&gt;0.005,E$2,999)</f>
        <v>999</v>
      </c>
      <c r="F4" s="21" t="n">
        <f aca="false">MIN(B4:E4)</f>
        <v>2</v>
      </c>
      <c r="G4" s="21" t="n">
        <f aca="false">IF(J3&gt;0.005,MIN(Inputs!$D$5,J3*(1+Inputs!$C$5/12)),0)+IF(L3&gt;0.005,MIN(Inputs!$D$6,L3*(1+Inputs!$C$6/12)),0)+IF(N3&gt;0.005,MIN(Inputs!$D$7,N3*(1+Inputs!$C$7/12)),0)+IF(P3&gt;0.005,MIN(Inputs!$D$8,P3*(1+Inputs!$C$8/12)),0)</f>
        <v>5000</v>
      </c>
      <c r="H4" s="21" t="n">
        <f aca="false">MAX(0,Inputs!$B$11-G4)</f>
        <v>1000</v>
      </c>
      <c r="I4" s="23" t="n">
        <f aca="false">IF(J3&lt;=0.005,0,MIN(J3*(1+Inputs!$C$5/12),MIN(Inputs!$D$5,J3*(1+Inputs!$C$5/12))+IF(B4=F4,H4,0)))</f>
        <v>1500</v>
      </c>
      <c r="J4" s="23" t="n">
        <f aca="false">MAX(0,J3*(1+Inputs!$C$5/12)-I4)</f>
        <v>24700.4340277778</v>
      </c>
      <c r="K4" s="23" t="n">
        <f aca="false">IF(L3&lt;=0.005,0,MIN(L3*(1+Inputs!$C$6/12),MIN(Inputs!$D$6,L3*(1+Inputs!$C$6/12))+IF(C4=F4,H4,0)))</f>
        <v>2800</v>
      </c>
      <c r="L4" s="23" t="n">
        <f aca="false">MAX(0,L3*(1+Inputs!$C$6/12)-K4)</f>
        <v>86479.5833333333</v>
      </c>
      <c r="M4" s="23" t="n">
        <f aca="false">IF(N3&lt;=0.005,0,MIN(N3*(1+Inputs!$C$7/12),MIN(Inputs!$D$7,N3*(1+Inputs!$C$7/12))+IF(D4=F4,H4,0)))</f>
        <v>1700</v>
      </c>
      <c r="N4" s="23" t="n">
        <f aca="false">MAX(0,N3*(1+Inputs!$C$7/12)-M4)</f>
        <v>12268.5</v>
      </c>
      <c r="O4" s="23" t="n">
        <f aca="false">IF(P3&lt;=0.005,0,MIN(P3*(1+Inputs!$C$8/12),MIN(Inputs!$D$8,P3*(1+Inputs!$C$8/12))+IF(E4=F4,H4,0)))</f>
        <v>0</v>
      </c>
      <c r="P4" s="23" t="n">
        <f aca="false">MAX(0,P3*(1+Inputs!$C$8/12)-O4)</f>
        <v>0</v>
      </c>
      <c r="Q4" s="21"/>
      <c r="R4" s="23" t="n">
        <f aca="false">J4+L4+N4+P4</f>
        <v>123448.517361111</v>
      </c>
      <c r="S4" s="23" t="n">
        <f aca="false">S3+IF(J3&gt;0.005,J3*Inputs!$C$5/12,0)+IF(L3&gt;0.005,L3*Inputs!$C$6/12,0)+IF(N3&gt;0.005,N3*Inputs!$C$7/12,0)+IF(P3&gt;0.005,P3*Inputs!$C$8/12,0)</f>
        <v>5448.51736111111</v>
      </c>
    </row>
    <row r="5" customFormat="false" ht="15" hidden="false" customHeight="true" outlineLevel="0" collapsed="false">
      <c r="A5" s="21" t="n">
        <f aca="false">A4+1</f>
        <v>3</v>
      </c>
      <c r="B5" s="22" t="n">
        <f aca="false">IF(J4&gt;0.005,B$2,999)</f>
        <v>3</v>
      </c>
      <c r="C5" s="22" t="n">
        <f aca="false">IF(L4&gt;0.005,C$2,999)</f>
        <v>4</v>
      </c>
      <c r="D5" s="22" t="n">
        <f aca="false">IF(N4&gt;0.005,D$2,999)</f>
        <v>2</v>
      </c>
      <c r="E5" s="21" t="n">
        <f aca="false">IF(P4&gt;0.005,E$2,999)</f>
        <v>999</v>
      </c>
      <c r="F5" s="21" t="n">
        <f aca="false">MIN(B5:E5)</f>
        <v>2</v>
      </c>
      <c r="G5" s="21" t="n">
        <f aca="false">IF(J4&gt;0.005,MIN(Inputs!$D$5,J4*(1+Inputs!$C$5/12)),0)+IF(L4&gt;0.005,MIN(Inputs!$D$6,L4*(1+Inputs!$C$6/12)),0)+IF(N4&gt;0.005,MIN(Inputs!$D$7,N4*(1+Inputs!$C$7/12)),0)+IF(P4&gt;0.005,MIN(Inputs!$D$8,P4*(1+Inputs!$C$8/12)),0)</f>
        <v>5000</v>
      </c>
      <c r="H5" s="21" t="n">
        <f aca="false">MAX(0,Inputs!$B$11-G5)</f>
        <v>1000</v>
      </c>
      <c r="I5" s="23" t="n">
        <f aca="false">IF(J4&lt;=0.005,0,MIN(J4*(1+Inputs!$C$5/12),MIN(Inputs!$D$5,J4*(1+Inputs!$C$5/12))+IF(B5=F5,H5,0)))</f>
        <v>1500</v>
      </c>
      <c r="J5" s="23" t="n">
        <f aca="false">MAX(0,J4*(1+Inputs!$C$5/12)-I5)</f>
        <v>24538.3742042824</v>
      </c>
      <c r="K5" s="23" t="n">
        <f aca="false">IF(L4&lt;=0.005,0,MIN(L4*(1+Inputs!$C$6/12),MIN(Inputs!$D$6,L4*(1+Inputs!$C$6/12))+IF(C5=F5,H5,0)))</f>
        <v>2800</v>
      </c>
      <c r="L5" s="23" t="n">
        <f aca="false">MAX(0,L4*(1+Inputs!$C$6/12)-K5)</f>
        <v>84688.5118055556</v>
      </c>
      <c r="M5" s="23" t="n">
        <f aca="false">IF(N4&lt;=0.005,0,MIN(N4*(1+Inputs!$C$7/12),MIN(Inputs!$D$7,N4*(1+Inputs!$C$7/12))+IF(D5=F5,H5,0)))</f>
        <v>1700</v>
      </c>
      <c r="N5" s="23" t="n">
        <f aca="false">MAX(0,N4*(1+Inputs!$C$7/12)-M5)</f>
        <v>10854.765</v>
      </c>
      <c r="O5" s="23" t="n">
        <f aca="false">IF(P4&lt;=0.005,0,MIN(P4*(1+Inputs!$C$8/12),MIN(Inputs!$D$8,P4*(1+Inputs!$C$8/12))+IF(E5=F5,H5,0)))</f>
        <v>0</v>
      </c>
      <c r="P5" s="23" t="n">
        <f aca="false">MAX(0,P4*(1+Inputs!$C$8/12)-O5)</f>
        <v>0</v>
      </c>
      <c r="Q5" s="21"/>
      <c r="R5" s="23" t="n">
        <f aca="false">J5+L5+N5+P5</f>
        <v>120081.651009838</v>
      </c>
      <c r="S5" s="23" t="n">
        <f aca="false">S4+IF(J4&gt;0.005,J4*Inputs!$C$5/12,0)+IF(L4&gt;0.005,L4*Inputs!$C$6/12,0)+IF(N4&gt;0.005,N4*Inputs!$C$7/12,0)+IF(P4&gt;0.005,P4*Inputs!$C$8/12,0)</f>
        <v>8081.65100983796</v>
      </c>
    </row>
    <row r="6" customFormat="false" ht="15" hidden="false" customHeight="true" outlineLevel="0" collapsed="false">
      <c r="A6" s="21" t="n">
        <f aca="false">A5+1</f>
        <v>4</v>
      </c>
      <c r="B6" s="22" t="n">
        <f aca="false">IF(J5&gt;0.005,B$2,999)</f>
        <v>3</v>
      </c>
      <c r="C6" s="22" t="n">
        <f aca="false">IF(L5&gt;0.005,C$2,999)</f>
        <v>4</v>
      </c>
      <c r="D6" s="22" t="n">
        <f aca="false">IF(N5&gt;0.005,D$2,999)</f>
        <v>2</v>
      </c>
      <c r="E6" s="21" t="n">
        <f aca="false">IF(P5&gt;0.005,E$2,999)</f>
        <v>999</v>
      </c>
      <c r="F6" s="21" t="n">
        <f aca="false">MIN(B6:E6)</f>
        <v>2</v>
      </c>
      <c r="G6" s="21" t="n">
        <f aca="false">IF(J5&gt;0.005,MIN(Inputs!$D$5,J5*(1+Inputs!$C$5/12)),0)+IF(L5&gt;0.005,MIN(Inputs!$D$6,L5*(1+Inputs!$C$6/12)),0)+IF(N5&gt;0.005,MIN(Inputs!$D$7,N5*(1+Inputs!$C$7/12)),0)+IF(P5&gt;0.005,MIN(Inputs!$D$8,P5*(1+Inputs!$C$8/12)),0)</f>
        <v>5000</v>
      </c>
      <c r="H6" s="21" t="n">
        <f aca="false">MAX(0,Inputs!$B$11-G6)</f>
        <v>1000</v>
      </c>
      <c r="I6" s="23" t="n">
        <f aca="false">IF(J5&lt;=0.005,0,MIN(J5*(1+Inputs!$C$5/12),MIN(Inputs!$D$5,J5*(1+Inputs!$C$5/12))+IF(B6=F6,H6,0)))</f>
        <v>1500</v>
      </c>
      <c r="J6" s="23" t="n">
        <f aca="false">MAX(0,J5*(1+Inputs!$C$5/12)-I6)</f>
        <v>24367.5361403477</v>
      </c>
      <c r="K6" s="23" t="n">
        <f aca="false">IF(L5&lt;=0.005,0,MIN(L5*(1+Inputs!$C$6/12),MIN(Inputs!$D$6,L5*(1+Inputs!$C$6/12))+IF(C6=F6,H6,0)))</f>
        <v>2800</v>
      </c>
      <c r="L6" s="23" t="n">
        <f aca="false">MAX(0,L5*(1+Inputs!$C$6/12)-K6)</f>
        <v>82876.5444432871</v>
      </c>
      <c r="M6" s="23" t="n">
        <f aca="false">IF(N5&lt;=0.005,0,MIN(N5*(1+Inputs!$C$7/12),MIN(Inputs!$D$7,N5*(1+Inputs!$C$7/12))+IF(D6=F6,H6,0)))</f>
        <v>1700</v>
      </c>
      <c r="N6" s="23" t="n">
        <f aca="false">MAX(0,N5*(1+Inputs!$C$7/12)-M6)</f>
        <v>9408.04285000001</v>
      </c>
      <c r="O6" s="23" t="n">
        <f aca="false">IF(P5&lt;=0.005,0,MIN(P5*(1+Inputs!$C$8/12),MIN(Inputs!$D$8,P5*(1+Inputs!$C$8/12))+IF(E6=F6,H6,0)))</f>
        <v>0</v>
      </c>
      <c r="P6" s="23" t="n">
        <f aca="false">MAX(0,P5*(1+Inputs!$C$8/12)-O6)</f>
        <v>0</v>
      </c>
      <c r="Q6" s="21"/>
      <c r="R6" s="23" t="n">
        <f aca="false">J6+L6+N6+P6</f>
        <v>116652.123433635</v>
      </c>
      <c r="S6" s="23" t="n">
        <f aca="false">S5+IF(J5&gt;0.005,J5*Inputs!$C$5/12,0)+IF(L5&gt;0.005,L5*Inputs!$C$6/12,0)+IF(N5&gt;0.005,N5*Inputs!$C$7/12,0)+IF(P5&gt;0.005,P5*Inputs!$C$8/12,0)</f>
        <v>10652.1234336347</v>
      </c>
    </row>
    <row r="7" customFormat="false" ht="15" hidden="false" customHeight="true" outlineLevel="0" collapsed="false">
      <c r="A7" s="21" t="n">
        <f aca="false">A6+1</f>
        <v>5</v>
      </c>
      <c r="B7" s="22" t="n">
        <f aca="false">IF(J6&gt;0.005,B$2,999)</f>
        <v>3</v>
      </c>
      <c r="C7" s="22" t="n">
        <f aca="false">IF(L6&gt;0.005,C$2,999)</f>
        <v>4</v>
      </c>
      <c r="D7" s="22" t="n">
        <f aca="false">IF(N6&gt;0.005,D$2,999)</f>
        <v>2</v>
      </c>
      <c r="E7" s="21" t="n">
        <f aca="false">IF(P6&gt;0.005,E$2,999)</f>
        <v>999</v>
      </c>
      <c r="F7" s="21" t="n">
        <f aca="false">MIN(B7:E7)</f>
        <v>2</v>
      </c>
      <c r="G7" s="21" t="n">
        <f aca="false">IF(J6&gt;0.005,MIN(Inputs!$D$5,J6*(1+Inputs!$C$5/12)),0)+IF(L6&gt;0.005,MIN(Inputs!$D$6,L6*(1+Inputs!$C$6/12)),0)+IF(N6&gt;0.005,MIN(Inputs!$D$7,N6*(1+Inputs!$C$7/12)),0)+IF(P6&gt;0.005,MIN(Inputs!$D$8,P6*(1+Inputs!$C$8/12)),0)</f>
        <v>5000</v>
      </c>
      <c r="H7" s="21" t="n">
        <f aca="false">MAX(0,Inputs!$B$11-G7)</f>
        <v>1000</v>
      </c>
      <c r="I7" s="23" t="n">
        <f aca="false">IF(J6&lt;=0.005,0,MIN(J6*(1+Inputs!$C$5/12),MIN(Inputs!$D$5,J6*(1+Inputs!$C$5/12))+IF(B7=F7,H7,0)))</f>
        <v>1500</v>
      </c>
      <c r="J7" s="23" t="n">
        <f aca="false">MAX(0,J6*(1+Inputs!$C$5/12)-I7)</f>
        <v>24187.4443479499</v>
      </c>
      <c r="K7" s="23" t="n">
        <f aca="false">IF(L6&lt;=0.005,0,MIN(L6*(1+Inputs!$C$6/12),MIN(Inputs!$D$6,L6*(1+Inputs!$C$6/12))+IF(C7=F7,H7,0)))</f>
        <v>2800</v>
      </c>
      <c r="L7" s="23" t="n">
        <f aca="false">MAX(0,L6*(1+Inputs!$C$6/12)-K7)</f>
        <v>81043.4374617921</v>
      </c>
      <c r="M7" s="23" t="n">
        <f aca="false">IF(N6&lt;=0.005,0,MIN(N6*(1+Inputs!$C$7/12),MIN(Inputs!$D$7,N6*(1+Inputs!$C$7/12))+IF(D7=F7,H7,0)))</f>
        <v>1700</v>
      </c>
      <c r="N7" s="23" t="n">
        <f aca="false">MAX(0,N6*(1+Inputs!$C$7/12)-M7)</f>
        <v>7927.56384983334</v>
      </c>
      <c r="O7" s="23" t="n">
        <f aca="false">IF(P6&lt;=0.005,0,MIN(P6*(1+Inputs!$C$8/12),MIN(Inputs!$D$8,P6*(1+Inputs!$C$8/12))+IF(E7=F7,H7,0)))</f>
        <v>0</v>
      </c>
      <c r="P7" s="23" t="n">
        <f aca="false">MAX(0,P6*(1+Inputs!$C$8/12)-O7)</f>
        <v>0</v>
      </c>
      <c r="Q7" s="21"/>
      <c r="R7" s="23" t="n">
        <f aca="false">J7+L7+N7+P7</f>
        <v>113158.445659575</v>
      </c>
      <c r="S7" s="23" t="n">
        <f aca="false">S6+IF(J6&gt;0.005,J6*Inputs!$C$5/12,0)+IF(L6&gt;0.005,L6*Inputs!$C$6/12,0)+IF(N6&gt;0.005,N6*Inputs!$C$7/12,0)+IF(P6&gt;0.005,P6*Inputs!$C$8/12,0)</f>
        <v>13158.4456595753</v>
      </c>
    </row>
    <row r="8" customFormat="false" ht="15" hidden="false" customHeight="true" outlineLevel="0" collapsed="false">
      <c r="A8" s="21" t="n">
        <f aca="false">A7+1</f>
        <v>6</v>
      </c>
      <c r="B8" s="22" t="n">
        <f aca="false">IF(J7&gt;0.005,B$2,999)</f>
        <v>3</v>
      </c>
      <c r="C8" s="22" t="n">
        <f aca="false">IF(L7&gt;0.005,C$2,999)</f>
        <v>4</v>
      </c>
      <c r="D8" s="22" t="n">
        <f aca="false">IF(N7&gt;0.005,D$2,999)</f>
        <v>2</v>
      </c>
      <c r="E8" s="21" t="n">
        <f aca="false">IF(P7&gt;0.005,E$2,999)</f>
        <v>999</v>
      </c>
      <c r="F8" s="21" t="n">
        <f aca="false">MIN(B8:E8)</f>
        <v>2</v>
      </c>
      <c r="G8" s="21" t="n">
        <f aca="false">IF(J7&gt;0.005,MIN(Inputs!$D$5,J7*(1+Inputs!$C$5/12)),0)+IF(L7&gt;0.005,MIN(Inputs!$D$6,L7*(1+Inputs!$C$6/12)),0)+IF(N7&gt;0.005,MIN(Inputs!$D$7,N7*(1+Inputs!$C$7/12)),0)+IF(P7&gt;0.005,MIN(Inputs!$D$8,P7*(1+Inputs!$C$8/12)),0)</f>
        <v>5000</v>
      </c>
      <c r="H8" s="21" t="n">
        <f aca="false">MAX(0,Inputs!$B$11-G8)</f>
        <v>1000</v>
      </c>
      <c r="I8" s="23" t="n">
        <f aca="false">IF(J7&lt;=0.005,0,MIN(J7*(1+Inputs!$C$5/12),MIN(Inputs!$D$5,J7*(1+Inputs!$C$5/12))+IF(B8=F8,H8,0)))</f>
        <v>1500</v>
      </c>
      <c r="J8" s="23" t="n">
        <f aca="false">MAX(0,J7*(1+Inputs!$C$5/12)-I8)</f>
        <v>23997.5975834638</v>
      </c>
      <c r="K8" s="23" t="n">
        <f aca="false">IF(L7&lt;=0.005,0,MIN(L7*(1+Inputs!$C$6/12),MIN(Inputs!$D$6,L7*(1+Inputs!$C$6/12))+IF(C8=F8,H8,0)))</f>
        <v>2800</v>
      </c>
      <c r="L8" s="23" t="n">
        <f aca="false">MAX(0,L7*(1+Inputs!$C$6/12)-K8)</f>
        <v>79188.9442321797</v>
      </c>
      <c r="M8" s="23" t="n">
        <f aca="false">IF(N7&lt;=0.005,0,MIN(N7*(1+Inputs!$C$7/12),MIN(Inputs!$D$7,N7*(1+Inputs!$C$7/12))+IF(D8=F8,H8,0)))</f>
        <v>1700</v>
      </c>
      <c r="N8" s="23" t="n">
        <f aca="false">MAX(0,N7*(1+Inputs!$C$7/12)-M8)</f>
        <v>6412.54033966278</v>
      </c>
      <c r="O8" s="23" t="n">
        <f aca="false">IF(P7&lt;=0.005,0,MIN(P7*(1+Inputs!$C$8/12),MIN(Inputs!$D$8,P7*(1+Inputs!$C$8/12))+IF(E8=F8,H8,0)))</f>
        <v>0</v>
      </c>
      <c r="P8" s="23" t="n">
        <f aca="false">MAX(0,P7*(1+Inputs!$C$8/12)-O8)</f>
        <v>0</v>
      </c>
      <c r="Q8" s="21"/>
      <c r="R8" s="23" t="n">
        <f aca="false">J8+L8+N8+P8</f>
        <v>109599.082155306</v>
      </c>
      <c r="S8" s="23" t="n">
        <f aca="false">S7+IF(J7&gt;0.005,J7*Inputs!$C$5/12,0)+IF(L7&gt;0.005,L7*Inputs!$C$6/12,0)+IF(N7&gt;0.005,N7*Inputs!$C$7/12,0)+IF(P7&gt;0.005,P7*Inputs!$C$8/12,0)</f>
        <v>15599.0821553062</v>
      </c>
    </row>
    <row r="9" customFormat="false" ht="15" hidden="false" customHeight="true" outlineLevel="0" collapsed="false">
      <c r="A9" s="21" t="n">
        <f aca="false">A8+1</f>
        <v>7</v>
      </c>
      <c r="B9" s="22" t="n">
        <f aca="false">IF(J8&gt;0.005,B$2,999)</f>
        <v>3</v>
      </c>
      <c r="C9" s="22" t="n">
        <f aca="false">IF(L8&gt;0.005,C$2,999)</f>
        <v>4</v>
      </c>
      <c r="D9" s="22" t="n">
        <f aca="false">IF(N8&gt;0.005,D$2,999)</f>
        <v>2</v>
      </c>
      <c r="E9" s="21" t="n">
        <f aca="false">IF(P8&gt;0.005,E$2,999)</f>
        <v>999</v>
      </c>
      <c r="F9" s="21" t="n">
        <f aca="false">MIN(B9:E9)</f>
        <v>2</v>
      </c>
      <c r="G9" s="21" t="n">
        <f aca="false">IF(J8&gt;0.005,MIN(Inputs!$D$5,J8*(1+Inputs!$C$5/12)),0)+IF(L8&gt;0.005,MIN(Inputs!$D$6,L8*(1+Inputs!$C$6/12)),0)+IF(N8&gt;0.005,MIN(Inputs!$D$7,N8*(1+Inputs!$C$7/12)),0)+IF(P8&gt;0.005,MIN(Inputs!$D$8,P8*(1+Inputs!$C$8/12)),0)</f>
        <v>5000</v>
      </c>
      <c r="H9" s="21" t="n">
        <f aca="false">MAX(0,Inputs!$B$11-G9)</f>
        <v>1000</v>
      </c>
      <c r="I9" s="23" t="n">
        <f aca="false">IF(J8&lt;=0.005,0,MIN(J8*(1+Inputs!$C$5/12),MIN(Inputs!$D$5,J8*(1+Inputs!$C$5/12))+IF(B9=F9,H9,0)))</f>
        <v>1500</v>
      </c>
      <c r="J9" s="23" t="n">
        <f aca="false">MAX(0,J8*(1+Inputs!$C$5/12)-I9)</f>
        <v>23797.4674525681</v>
      </c>
      <c r="K9" s="23" t="n">
        <f aca="false">IF(L8&lt;=0.005,0,MIN(L8*(1+Inputs!$C$6/12),MIN(Inputs!$D$6,L8*(1+Inputs!$C$6/12))+IF(C9=F9,H9,0)))</f>
        <v>2800</v>
      </c>
      <c r="L9" s="23" t="n">
        <f aca="false">MAX(0,L8*(1+Inputs!$C$6/12)-K9)</f>
        <v>77312.8152482218</v>
      </c>
      <c r="M9" s="23" t="n">
        <f aca="false">IF(N8&lt;=0.005,0,MIN(N8*(1+Inputs!$C$7/12),MIN(Inputs!$D$7,N8*(1+Inputs!$C$7/12))+IF(D9=F9,H9,0)))</f>
        <v>1700</v>
      </c>
      <c r="N9" s="23" t="n">
        <f aca="false">MAX(0,N8*(1+Inputs!$C$7/12)-M9)</f>
        <v>4862.16628092158</v>
      </c>
      <c r="O9" s="23" t="n">
        <f aca="false">IF(P8&lt;=0.005,0,MIN(P8*(1+Inputs!$C$8/12),MIN(Inputs!$D$8,P8*(1+Inputs!$C$8/12))+IF(E9=F9,H9,0)))</f>
        <v>0</v>
      </c>
      <c r="P9" s="23" t="n">
        <f aca="false">MAX(0,P8*(1+Inputs!$C$8/12)-O9)</f>
        <v>0</v>
      </c>
      <c r="Q9" s="21"/>
      <c r="R9" s="23" t="n">
        <f aca="false">J9+L9+N9+P9</f>
        <v>105972.448981711</v>
      </c>
      <c r="S9" s="23" t="n">
        <f aca="false">S8+IF(J8&gt;0.005,J8*Inputs!$C$5/12,0)+IF(L8&gt;0.005,L8*Inputs!$C$6/12,0)+IF(N8&gt;0.005,N8*Inputs!$C$7/12,0)+IF(P8&gt;0.005,P8*Inputs!$C$8/12,0)</f>
        <v>17972.4489817114</v>
      </c>
    </row>
    <row r="10" customFormat="false" ht="15" hidden="false" customHeight="true" outlineLevel="0" collapsed="false">
      <c r="A10" s="21" t="n">
        <f aca="false">A9+1</f>
        <v>8</v>
      </c>
      <c r="B10" s="22" t="n">
        <f aca="false">IF(J9&gt;0.005,B$2,999)</f>
        <v>3</v>
      </c>
      <c r="C10" s="22" t="n">
        <f aca="false">IF(L9&gt;0.005,C$2,999)</f>
        <v>4</v>
      </c>
      <c r="D10" s="22" t="n">
        <f aca="false">IF(N9&gt;0.005,D$2,999)</f>
        <v>2</v>
      </c>
      <c r="E10" s="21" t="n">
        <f aca="false">IF(P9&gt;0.005,E$2,999)</f>
        <v>999</v>
      </c>
      <c r="F10" s="21" t="n">
        <f aca="false">MIN(B10:E10)</f>
        <v>2</v>
      </c>
      <c r="G10" s="21" t="n">
        <f aca="false">IF(J9&gt;0.005,MIN(Inputs!$D$5,J9*(1+Inputs!$C$5/12)),0)+IF(L9&gt;0.005,MIN(Inputs!$D$6,L9*(1+Inputs!$C$6/12)),0)+IF(N9&gt;0.005,MIN(Inputs!$D$7,N9*(1+Inputs!$C$7/12)),0)+IF(P9&gt;0.005,MIN(Inputs!$D$8,P9*(1+Inputs!$C$8/12)),0)</f>
        <v>5000</v>
      </c>
      <c r="H10" s="21" t="n">
        <f aca="false">MAX(0,Inputs!$B$11-G10)</f>
        <v>1000</v>
      </c>
      <c r="I10" s="23" t="n">
        <f aca="false">IF(J9&lt;=0.005,0,MIN(J9*(1+Inputs!$C$5/12),MIN(Inputs!$D$5,J9*(1+Inputs!$C$5/12))+IF(B10=F10,H10,0)))</f>
        <v>1500</v>
      </c>
      <c r="J10" s="23" t="n">
        <f aca="false">MAX(0,J9*(1+Inputs!$C$5/12)-I10)</f>
        <v>23586.4969395822</v>
      </c>
      <c r="K10" s="23" t="n">
        <f aca="false">IF(L9&lt;=0.005,0,MIN(L9*(1+Inputs!$C$6/12),MIN(Inputs!$D$6,L9*(1+Inputs!$C$6/12))+IF(C10=F10,H10,0)))</f>
        <v>2800</v>
      </c>
      <c r="L10" s="23" t="n">
        <f aca="false">MAX(0,L9*(1+Inputs!$C$6/12)-K10)</f>
        <v>75414.7980927844</v>
      </c>
      <c r="M10" s="23" t="n">
        <f aca="false">IF(N9&lt;=0.005,0,MIN(N9*(1+Inputs!$C$7/12),MIN(Inputs!$D$7,N9*(1+Inputs!$C$7/12))+IF(D10=F10,H10,0)))</f>
        <v>1700</v>
      </c>
      <c r="N10" s="23" t="n">
        <f aca="false">MAX(0,N9*(1+Inputs!$C$7/12)-M10)</f>
        <v>3275.61682747642</v>
      </c>
      <c r="O10" s="23" t="n">
        <f aca="false">IF(P9&lt;=0.005,0,MIN(P9*(1+Inputs!$C$8/12),MIN(Inputs!$D$8,P9*(1+Inputs!$C$8/12))+IF(E10=F10,H10,0)))</f>
        <v>0</v>
      </c>
      <c r="P10" s="23" t="n">
        <f aca="false">MAX(0,P9*(1+Inputs!$C$8/12)-O10)</f>
        <v>0</v>
      </c>
      <c r="Q10" s="21"/>
      <c r="R10" s="23" t="n">
        <f aca="false">J10+L10+N10+P10</f>
        <v>102276.911859843</v>
      </c>
      <c r="S10" s="23" t="n">
        <f aca="false">S9+IF(J9&gt;0.005,J9*Inputs!$C$5/12,0)+IF(L9&gt;0.005,L9*Inputs!$C$6/12,0)+IF(N9&gt;0.005,N9*Inputs!$C$7/12,0)+IF(P9&gt;0.005,P9*Inputs!$C$8/12,0)</f>
        <v>20276.9118598429</v>
      </c>
    </row>
    <row r="11" customFormat="false" ht="15" hidden="false" customHeight="true" outlineLevel="0" collapsed="false">
      <c r="A11" s="21" t="n">
        <f aca="false">A10+1</f>
        <v>9</v>
      </c>
      <c r="B11" s="22" t="n">
        <f aca="false">IF(J10&gt;0.005,B$2,999)</f>
        <v>3</v>
      </c>
      <c r="C11" s="22" t="n">
        <f aca="false">IF(L10&gt;0.005,C$2,999)</f>
        <v>4</v>
      </c>
      <c r="D11" s="22" t="n">
        <f aca="false">IF(N10&gt;0.005,D$2,999)</f>
        <v>2</v>
      </c>
      <c r="E11" s="21" t="n">
        <f aca="false">IF(P10&gt;0.005,E$2,999)</f>
        <v>999</v>
      </c>
      <c r="F11" s="21" t="n">
        <f aca="false">MIN(B11:E11)</f>
        <v>2</v>
      </c>
      <c r="G11" s="21" t="n">
        <f aca="false">IF(J10&gt;0.005,MIN(Inputs!$D$5,J10*(1+Inputs!$C$5/12)),0)+IF(L10&gt;0.005,MIN(Inputs!$D$6,L10*(1+Inputs!$C$6/12)),0)+IF(N10&gt;0.005,MIN(Inputs!$D$7,N10*(1+Inputs!$C$7/12)),0)+IF(P10&gt;0.005,MIN(Inputs!$D$8,P10*(1+Inputs!$C$8/12)),0)</f>
        <v>5000</v>
      </c>
      <c r="H11" s="21" t="n">
        <f aca="false">MAX(0,Inputs!$B$11-G11)</f>
        <v>1000</v>
      </c>
      <c r="I11" s="23" t="n">
        <f aca="false">IF(J10&lt;=0.005,0,MIN(J10*(1+Inputs!$C$5/12),MIN(Inputs!$D$5,J10*(1+Inputs!$C$5/12))+IF(B11=F11,H11,0)))</f>
        <v>1500</v>
      </c>
      <c r="J11" s="23" t="n">
        <f aca="false">MAX(0,J10*(1+Inputs!$C$5/12)-I11)</f>
        <v>23364.0988571429</v>
      </c>
      <c r="K11" s="23" t="n">
        <f aca="false">IF(L10&lt;=0.005,0,MIN(L10*(1+Inputs!$C$6/12),MIN(Inputs!$D$6,L10*(1+Inputs!$C$6/12))+IF(C11=F11,H11,0)))</f>
        <v>2800</v>
      </c>
      <c r="L11" s="23" t="n">
        <f aca="false">MAX(0,L10*(1+Inputs!$C$6/12)-K11)</f>
        <v>73494.6374038668</v>
      </c>
      <c r="M11" s="23" t="n">
        <f aca="false">IF(N10&lt;=0.005,0,MIN(N10*(1+Inputs!$C$7/12),MIN(Inputs!$D$7,N10*(1+Inputs!$C$7/12))+IF(D11=F11,H11,0)))</f>
        <v>1700</v>
      </c>
      <c r="N11" s="23" t="n">
        <f aca="false">MAX(0,N10*(1+Inputs!$C$7/12)-M11)</f>
        <v>1652.0478867842</v>
      </c>
      <c r="O11" s="23" t="n">
        <f aca="false">IF(P10&lt;=0.005,0,MIN(P10*(1+Inputs!$C$8/12),MIN(Inputs!$D$8,P10*(1+Inputs!$C$8/12))+IF(E11=F11,H11,0)))</f>
        <v>0</v>
      </c>
      <c r="P11" s="23" t="n">
        <f aca="false">MAX(0,P10*(1+Inputs!$C$8/12)-O11)</f>
        <v>0</v>
      </c>
      <c r="Q11" s="21"/>
      <c r="R11" s="23" t="n">
        <f aca="false">J11+L11+N11+P11</f>
        <v>98510.784147794</v>
      </c>
      <c r="S11" s="23" t="n">
        <f aca="false">S10+IF(J10&gt;0.005,J10*Inputs!$C$5/12,0)+IF(L10&gt;0.005,L10*Inputs!$C$6/12,0)+IF(N10&gt;0.005,N10*Inputs!$C$7/12,0)+IF(P10&gt;0.005,P10*Inputs!$C$8/12,0)</f>
        <v>22510.7841477939</v>
      </c>
    </row>
    <row r="12" customFormat="false" ht="15" hidden="false" customHeight="true" outlineLevel="0" collapsed="false">
      <c r="A12" s="21" t="n">
        <f aca="false">A11+1</f>
        <v>10</v>
      </c>
      <c r="B12" s="22" t="n">
        <f aca="false">IF(J11&gt;0.005,B$2,999)</f>
        <v>3</v>
      </c>
      <c r="C12" s="22" t="n">
        <f aca="false">IF(L11&gt;0.005,C$2,999)</f>
        <v>4</v>
      </c>
      <c r="D12" s="22" t="n">
        <f aca="false">IF(N11&gt;0.005,D$2,999)</f>
        <v>2</v>
      </c>
      <c r="E12" s="21" t="n">
        <f aca="false">IF(P11&gt;0.005,E$2,999)</f>
        <v>999</v>
      </c>
      <c r="F12" s="21" t="n">
        <f aca="false">MIN(B12:E12)</f>
        <v>2</v>
      </c>
      <c r="G12" s="21" t="n">
        <f aca="false">IF(J11&gt;0.005,MIN(Inputs!$D$5,J11*(1+Inputs!$C$5/12)),0)+IF(L11&gt;0.005,MIN(Inputs!$D$6,L11*(1+Inputs!$C$6/12)),0)+IF(N11&gt;0.005,MIN(Inputs!$D$7,N11*(1+Inputs!$C$7/12)),0)+IF(P11&gt;0.005,MIN(Inputs!$D$8,P11*(1+Inputs!$C$8/12)),0)</f>
        <v>5000</v>
      </c>
      <c r="H12" s="21" t="n">
        <f aca="false">MAX(0,Inputs!$B$11-G12)</f>
        <v>1000</v>
      </c>
      <c r="I12" s="23" t="n">
        <f aca="false">IF(J11&lt;=0.005,0,MIN(J11*(1+Inputs!$C$5/12),MIN(Inputs!$D$5,J11*(1+Inputs!$C$5/12))+IF(B12=F12,H12,0)))</f>
        <v>1500</v>
      </c>
      <c r="J12" s="23" t="n">
        <f aca="false">MAX(0,J11*(1+Inputs!$C$5/12)-I12)</f>
        <v>23129.6542119048</v>
      </c>
      <c r="K12" s="23" t="n">
        <f aca="false">IF(L11&lt;=0.005,0,MIN(L11*(1+Inputs!$C$6/12),MIN(Inputs!$D$6,L11*(1+Inputs!$C$6/12))+IF(C12=F12,H12,0)))</f>
        <v>2800</v>
      </c>
      <c r="L12" s="23" t="n">
        <f aca="false">MAX(0,L11*(1+Inputs!$C$6/12)-K12)</f>
        <v>71552.0748402453</v>
      </c>
      <c r="M12" s="23" t="n">
        <f aca="false">IF(N11&lt;=0.005,0,MIN(N11*(1+Inputs!$C$7/12),MIN(Inputs!$D$7,N11*(1+Inputs!$C$7/12))+IF(D12=F12,H12,0)))</f>
        <v>1690.59567080917</v>
      </c>
      <c r="N12" s="23" t="n">
        <f aca="false">MAX(0,N11*(1+Inputs!$C$7/12)-M12)</f>
        <v>0</v>
      </c>
      <c r="O12" s="23" t="n">
        <f aca="false">IF(P11&lt;=0.005,0,MIN(P11*(1+Inputs!$C$8/12),MIN(Inputs!$D$8,P11*(1+Inputs!$C$8/12))+IF(E12=F12,H12,0)))</f>
        <v>0</v>
      </c>
      <c r="P12" s="23" t="n">
        <f aca="false">MAX(0,P11*(1+Inputs!$C$8/12)-O12)</f>
        <v>0</v>
      </c>
      <c r="Q12" s="21"/>
      <c r="R12" s="23" t="n">
        <f aca="false">J12+L12+N12+P12</f>
        <v>94681.7290521501</v>
      </c>
      <c r="S12" s="23" t="n">
        <f aca="false">S11+IF(J11&gt;0.005,J11*Inputs!$C$5/12,0)+IF(L11&gt;0.005,L11*Inputs!$C$6/12,0)+IF(N11&gt;0.005,N11*Inputs!$C$7/12,0)+IF(P11&gt;0.005,P11*Inputs!$C$8/12,0)</f>
        <v>24672.3247229592</v>
      </c>
    </row>
    <row r="13" customFormat="false" ht="15" hidden="false" customHeight="true" outlineLevel="0" collapsed="false">
      <c r="A13" s="21" t="n">
        <f aca="false">A12+1</f>
        <v>11</v>
      </c>
      <c r="B13" s="22" t="n">
        <f aca="false">IF(J12&gt;0.005,B$2,999)</f>
        <v>3</v>
      </c>
      <c r="C13" s="22" t="n">
        <f aca="false">IF(L12&gt;0.005,C$2,999)</f>
        <v>4</v>
      </c>
      <c r="D13" s="21" t="n">
        <f aca="false">IF(N12&gt;0.005,D$2,999)</f>
        <v>999</v>
      </c>
      <c r="E13" s="21" t="n">
        <f aca="false">IF(P12&gt;0.005,E$2,999)</f>
        <v>999</v>
      </c>
      <c r="F13" s="21" t="n">
        <f aca="false">MIN(B13:E13)</f>
        <v>3</v>
      </c>
      <c r="G13" s="21" t="n">
        <f aca="false">IF(J12&gt;0.005,MIN(Inputs!$D$5,J12*(1+Inputs!$C$5/12)),0)+IF(L12&gt;0.005,MIN(Inputs!$D$6,L12*(1+Inputs!$C$6/12)),0)+IF(N12&gt;0.005,MIN(Inputs!$D$7,N12*(1+Inputs!$C$7/12)),0)+IF(P12&gt;0.005,MIN(Inputs!$D$8,P12*(1+Inputs!$C$8/12)),0)</f>
        <v>4300</v>
      </c>
      <c r="H13" s="21" t="n">
        <f aca="false">MAX(0,Inputs!$B$11-G13)</f>
        <v>1700</v>
      </c>
      <c r="I13" s="23" t="n">
        <f aca="false">IF(J12&lt;=0.005,0,MIN(J12*(1+Inputs!$C$5/12),MIN(Inputs!$D$5,J12*(1+Inputs!$C$5/12))+IF(B13=F13,H13,0)))</f>
        <v>3200</v>
      </c>
      <c r="J13" s="23" t="n">
        <f aca="false">MAX(0,J12*(1+Inputs!$C$5/12)-I13)</f>
        <v>21182.5104817164</v>
      </c>
      <c r="K13" s="23" t="n">
        <f aca="false">IF(L12&lt;=0.005,0,MIN(L12*(1+Inputs!$C$6/12),MIN(Inputs!$D$6,L12*(1+Inputs!$C$6/12))+IF(C13=F13,H13,0)))</f>
        <v>2800</v>
      </c>
      <c r="L13" s="23" t="n">
        <f aca="false">MAX(0,L12*(1+Inputs!$C$6/12)-K13)</f>
        <v>69586.8490467148</v>
      </c>
      <c r="M13" s="23" t="n">
        <f aca="false">IF(N12&lt;=0.005,0,MIN(N12*(1+Inputs!$C$7/12),MIN(Inputs!$D$7,N12*(1+Inputs!$C$7/12))+IF(D13=F13,H13,0)))</f>
        <v>0</v>
      </c>
      <c r="N13" s="23" t="n">
        <f aca="false">MAX(0,N12*(1+Inputs!$C$7/12)-M13)</f>
        <v>0</v>
      </c>
      <c r="O13" s="23" t="n">
        <f aca="false">IF(P12&lt;=0.005,0,MIN(P12*(1+Inputs!$C$8/12),MIN(Inputs!$D$8,P12*(1+Inputs!$C$8/12))+IF(E13=F13,H13,0)))</f>
        <v>0</v>
      </c>
      <c r="P13" s="23" t="n">
        <f aca="false">MAX(0,P12*(1+Inputs!$C$8/12)-O13)</f>
        <v>0</v>
      </c>
      <c r="Q13" s="21"/>
      <c r="R13" s="23" t="n">
        <f aca="false">J13+L13+N13+P13</f>
        <v>90769.3595284312</v>
      </c>
      <c r="S13" s="23" t="n">
        <f aca="false">S12+IF(J12&gt;0.005,J12*Inputs!$C$5/12,0)+IF(L12&gt;0.005,L12*Inputs!$C$6/12,0)+IF(N12&gt;0.005,N12*Inputs!$C$7/12,0)+IF(P12&gt;0.005,P12*Inputs!$C$8/12,0)</f>
        <v>26759.9551992403</v>
      </c>
    </row>
    <row r="14" customFormat="false" ht="15" hidden="false" customHeight="true" outlineLevel="0" collapsed="false">
      <c r="A14" s="21" t="n">
        <f aca="false">A13+1</f>
        <v>12</v>
      </c>
      <c r="B14" s="22" t="n">
        <f aca="false">IF(J13&gt;0.005,B$2,999)</f>
        <v>3</v>
      </c>
      <c r="C14" s="22" t="n">
        <f aca="false">IF(L13&gt;0.005,C$2,999)</f>
        <v>4</v>
      </c>
      <c r="D14" s="21" t="n">
        <f aca="false">IF(N13&gt;0.005,D$2,999)</f>
        <v>999</v>
      </c>
      <c r="E14" s="21" t="n">
        <f aca="false">IF(P13&gt;0.005,E$2,999)</f>
        <v>999</v>
      </c>
      <c r="F14" s="21" t="n">
        <f aca="false">MIN(B14:E14)</f>
        <v>3</v>
      </c>
      <c r="G14" s="21" t="n">
        <f aca="false">IF(J13&gt;0.005,MIN(Inputs!$D$5,J13*(1+Inputs!$C$5/12)),0)+IF(L13&gt;0.005,MIN(Inputs!$D$6,L13*(1+Inputs!$C$6/12)),0)+IF(N13&gt;0.005,MIN(Inputs!$D$7,N13*(1+Inputs!$C$7/12)),0)+IF(P13&gt;0.005,MIN(Inputs!$D$8,P13*(1+Inputs!$C$8/12)),0)</f>
        <v>4300</v>
      </c>
      <c r="H14" s="21" t="n">
        <f aca="false">MAX(0,Inputs!$B$11-G14)</f>
        <v>1700</v>
      </c>
      <c r="I14" s="23" t="n">
        <f aca="false">IF(J13&lt;=0.005,0,MIN(J13*(1+Inputs!$C$5/12),MIN(Inputs!$D$5,J13*(1+Inputs!$C$5/12))+IF(B14=F14,H14,0)))</f>
        <v>3200</v>
      </c>
      <c r="J14" s="23" t="n">
        <f aca="false">MAX(0,J13*(1+Inputs!$C$5/12)-I14)</f>
        <v>19129.8964661427</v>
      </c>
      <c r="K14" s="23" t="n">
        <f aca="false">IF(L13&lt;=0.005,0,MIN(L13*(1+Inputs!$C$6/12),MIN(Inputs!$D$6,L13*(1+Inputs!$C$6/12))+IF(C14=F14,H14,0)))</f>
        <v>2800</v>
      </c>
      <c r="L14" s="23" t="n">
        <f aca="false">MAX(0,L13*(1+Inputs!$C$6/12)-K14)</f>
        <v>67598.6956189265</v>
      </c>
      <c r="M14" s="23" t="n">
        <f aca="false">IF(N13&lt;=0.005,0,MIN(N13*(1+Inputs!$C$7/12),MIN(Inputs!$D$7,N13*(1+Inputs!$C$7/12))+IF(D14=F14,H14,0)))</f>
        <v>0</v>
      </c>
      <c r="N14" s="23" t="n">
        <f aca="false">MAX(0,N13*(1+Inputs!$C$7/12)-M14)</f>
        <v>0</v>
      </c>
      <c r="O14" s="23" t="n">
        <f aca="false">IF(P13&lt;=0.005,0,MIN(P13*(1+Inputs!$C$8/12),MIN(Inputs!$D$8,P13*(1+Inputs!$C$8/12))+IF(E14=F14,H14,0)))</f>
        <v>0</v>
      </c>
      <c r="P14" s="23" t="n">
        <f aca="false">MAX(0,P13*(1+Inputs!$C$8/12)-O14)</f>
        <v>0</v>
      </c>
      <c r="Q14" s="21"/>
      <c r="R14" s="23" t="n">
        <f aca="false">J14+L14+N14+P14</f>
        <v>86728.5920850692</v>
      </c>
      <c r="S14" s="23" t="n">
        <f aca="false">S13+IF(J13&gt;0.005,J13*Inputs!$C$5/12,0)+IF(L13&gt;0.005,L13*Inputs!$C$6/12,0)+IF(N13&gt;0.005,N13*Inputs!$C$7/12,0)+IF(P13&gt;0.005,P13*Inputs!$C$8/12,0)</f>
        <v>28719.1877558783</v>
      </c>
    </row>
    <row r="15" customFormat="false" ht="15" hidden="false" customHeight="true" outlineLevel="0" collapsed="false">
      <c r="A15" s="21" t="n">
        <f aca="false">A14+1</f>
        <v>13</v>
      </c>
      <c r="B15" s="22" t="n">
        <f aca="false">IF(J14&gt;0.005,B$2,999)</f>
        <v>3</v>
      </c>
      <c r="C15" s="22" t="n">
        <f aca="false">IF(L14&gt;0.005,C$2,999)</f>
        <v>4</v>
      </c>
      <c r="D15" s="21" t="n">
        <f aca="false">IF(N14&gt;0.005,D$2,999)</f>
        <v>999</v>
      </c>
      <c r="E15" s="21" t="n">
        <f aca="false">IF(P14&gt;0.005,E$2,999)</f>
        <v>999</v>
      </c>
      <c r="F15" s="21" t="n">
        <f aca="false">MIN(B15:E15)</f>
        <v>3</v>
      </c>
      <c r="G15" s="21" t="n">
        <f aca="false">IF(J14&gt;0.005,MIN(Inputs!$D$5,J14*(1+Inputs!$C$5/12)),0)+IF(L14&gt;0.005,MIN(Inputs!$D$6,L14*(1+Inputs!$C$6/12)),0)+IF(N14&gt;0.005,MIN(Inputs!$D$7,N14*(1+Inputs!$C$7/12)),0)+IF(P14&gt;0.005,MIN(Inputs!$D$8,P14*(1+Inputs!$C$8/12)),0)</f>
        <v>4300</v>
      </c>
      <c r="H15" s="21" t="n">
        <f aca="false">MAX(0,Inputs!$B$11-G15)</f>
        <v>1700</v>
      </c>
      <c r="I15" s="23" t="n">
        <f aca="false">IF(J14&lt;=0.005,0,MIN(J14*(1+Inputs!$C$5/12),MIN(Inputs!$D$5,J14*(1+Inputs!$C$5/12))+IF(B15=F15,H15,0)))</f>
        <v>3200</v>
      </c>
      <c r="J15" s="23" t="n">
        <f aca="false">MAX(0,J14*(1+Inputs!$C$5/12)-I15)</f>
        <v>16966.0991913921</v>
      </c>
      <c r="K15" s="23" t="n">
        <f aca="false">IF(L14&lt;=0.005,0,MIN(L14*(1+Inputs!$C$6/12),MIN(Inputs!$D$6,L14*(1+Inputs!$C$6/12))+IF(C15=F15,H15,0)))</f>
        <v>2800</v>
      </c>
      <c r="L15" s="23" t="n">
        <f aca="false">MAX(0,L14*(1+Inputs!$C$6/12)-K15)</f>
        <v>65587.347067814</v>
      </c>
      <c r="M15" s="23" t="n">
        <f aca="false">IF(N14&lt;=0.005,0,MIN(N14*(1+Inputs!$C$7/12),MIN(Inputs!$D$7,N14*(1+Inputs!$C$7/12))+IF(D15=F15,H15,0)))</f>
        <v>0</v>
      </c>
      <c r="N15" s="23" t="n">
        <f aca="false">MAX(0,N14*(1+Inputs!$C$7/12)-M15)</f>
        <v>0</v>
      </c>
      <c r="O15" s="23" t="n">
        <f aca="false">IF(P14&lt;=0.005,0,MIN(P14*(1+Inputs!$C$8/12),MIN(Inputs!$D$8,P14*(1+Inputs!$C$8/12))+IF(E15=F15,H15,0)))</f>
        <v>0</v>
      </c>
      <c r="P15" s="23" t="n">
        <f aca="false">MAX(0,P14*(1+Inputs!$C$8/12)-O15)</f>
        <v>0</v>
      </c>
      <c r="Q15" s="21"/>
      <c r="R15" s="23" t="n">
        <f aca="false">J15+L15+N15+P15</f>
        <v>82553.446259206</v>
      </c>
      <c r="S15" s="23" t="n">
        <f aca="false">S14+IF(J14&gt;0.005,J14*Inputs!$C$5/12,0)+IF(L14&gt;0.005,L14*Inputs!$C$6/12,0)+IF(N14&gt;0.005,N14*Inputs!$C$7/12,0)+IF(P14&gt;0.005,P14*Inputs!$C$8/12,0)</f>
        <v>30544.0419300151</v>
      </c>
    </row>
    <row r="16" customFormat="false" ht="15" hidden="false" customHeight="true" outlineLevel="0" collapsed="false">
      <c r="A16" s="21" t="n">
        <f aca="false">A15+1</f>
        <v>14</v>
      </c>
      <c r="B16" s="22" t="n">
        <f aca="false">IF(J15&gt;0.005,B$2,999)</f>
        <v>3</v>
      </c>
      <c r="C16" s="22" t="n">
        <f aca="false">IF(L15&gt;0.005,C$2,999)</f>
        <v>4</v>
      </c>
      <c r="D16" s="21" t="n">
        <f aca="false">IF(N15&gt;0.005,D$2,999)</f>
        <v>999</v>
      </c>
      <c r="E16" s="21" t="n">
        <f aca="false">IF(P15&gt;0.005,E$2,999)</f>
        <v>999</v>
      </c>
      <c r="F16" s="21" t="n">
        <f aca="false">MIN(B16:E16)</f>
        <v>3</v>
      </c>
      <c r="G16" s="21" t="n">
        <f aca="false">IF(J15&gt;0.005,MIN(Inputs!$D$5,J15*(1+Inputs!$C$5/12)),0)+IF(L15&gt;0.005,MIN(Inputs!$D$6,L15*(1+Inputs!$C$6/12)),0)+IF(N15&gt;0.005,MIN(Inputs!$D$7,N15*(1+Inputs!$C$7/12)),0)+IF(P15&gt;0.005,MIN(Inputs!$D$8,P15*(1+Inputs!$C$8/12)),0)</f>
        <v>4300</v>
      </c>
      <c r="H16" s="21" t="n">
        <f aca="false">MAX(0,Inputs!$B$11-G16)</f>
        <v>1700</v>
      </c>
      <c r="I16" s="23" t="n">
        <f aca="false">IF(J15&lt;=0.005,0,MIN(J15*(1+Inputs!$C$5/12),MIN(Inputs!$D$5,J15*(1+Inputs!$C$5/12))+IF(B16=F16,H16,0)))</f>
        <v>3200</v>
      </c>
      <c r="J16" s="23" t="n">
        <f aca="false">MAX(0,J15*(1+Inputs!$C$5/12)-I16)</f>
        <v>14685.0962309258</v>
      </c>
      <c r="K16" s="23" t="n">
        <f aca="false">IF(L15&lt;=0.005,0,MIN(L15*(1+Inputs!$C$6/12),MIN(Inputs!$D$6,L15*(1+Inputs!$C$6/12))+IF(C16=F16,H16,0)))</f>
        <v>2800</v>
      </c>
      <c r="L16" s="23" t="n">
        <f aca="false">MAX(0,L15*(1+Inputs!$C$6/12)-K16)</f>
        <v>63552.5327836052</v>
      </c>
      <c r="M16" s="23" t="n">
        <f aca="false">IF(N15&lt;=0.005,0,MIN(N15*(1+Inputs!$C$7/12),MIN(Inputs!$D$7,N15*(1+Inputs!$C$7/12))+IF(D16=F16,H16,0)))</f>
        <v>0</v>
      </c>
      <c r="N16" s="23" t="n">
        <f aca="false">MAX(0,N15*(1+Inputs!$C$7/12)-M16)</f>
        <v>0</v>
      </c>
      <c r="O16" s="23" t="n">
        <f aca="false">IF(P15&lt;=0.005,0,MIN(P15*(1+Inputs!$C$8/12),MIN(Inputs!$D$8,P15*(1+Inputs!$C$8/12))+IF(E16=F16,H16,0)))</f>
        <v>0</v>
      </c>
      <c r="P16" s="23" t="n">
        <f aca="false">MAX(0,P15*(1+Inputs!$C$8/12)-O16)</f>
        <v>0</v>
      </c>
      <c r="Q16" s="21"/>
      <c r="R16" s="23" t="n">
        <f aca="false">J16+L16+N16+P16</f>
        <v>78237.629014531</v>
      </c>
      <c r="S16" s="23" t="n">
        <f aca="false">S15+IF(J15&gt;0.005,J15*Inputs!$C$5/12,0)+IF(L15&gt;0.005,L15*Inputs!$C$6/12,0)+IF(N15&gt;0.005,N15*Inputs!$C$7/12,0)+IF(P15&gt;0.005,P15*Inputs!$C$8/12,0)</f>
        <v>32228.22468534</v>
      </c>
    </row>
    <row r="17" customFormat="false" ht="15" hidden="false" customHeight="true" outlineLevel="0" collapsed="false">
      <c r="A17" s="21" t="n">
        <f aca="false">A16+1</f>
        <v>15</v>
      </c>
      <c r="B17" s="22" t="n">
        <f aca="false">IF(J16&gt;0.005,B$2,999)</f>
        <v>3</v>
      </c>
      <c r="C17" s="22" t="n">
        <f aca="false">IF(L16&gt;0.005,C$2,999)</f>
        <v>4</v>
      </c>
      <c r="D17" s="21" t="n">
        <f aca="false">IF(N16&gt;0.005,D$2,999)</f>
        <v>999</v>
      </c>
      <c r="E17" s="21" t="n">
        <f aca="false">IF(P16&gt;0.005,E$2,999)</f>
        <v>999</v>
      </c>
      <c r="F17" s="21" t="n">
        <f aca="false">MIN(B17:E17)</f>
        <v>3</v>
      </c>
      <c r="G17" s="21" t="n">
        <f aca="false">IF(J16&gt;0.005,MIN(Inputs!$D$5,J16*(1+Inputs!$C$5/12)),0)+IF(L16&gt;0.005,MIN(Inputs!$D$6,L16*(1+Inputs!$C$6/12)),0)+IF(N16&gt;0.005,MIN(Inputs!$D$7,N16*(1+Inputs!$C$7/12)),0)+IF(P16&gt;0.005,MIN(Inputs!$D$8,P16*(1+Inputs!$C$8/12)),0)</f>
        <v>4300</v>
      </c>
      <c r="H17" s="21" t="n">
        <f aca="false">MAX(0,Inputs!$B$11-G17)</f>
        <v>1700</v>
      </c>
      <c r="I17" s="23" t="n">
        <f aca="false">IF(J16&lt;=0.005,0,MIN(J16*(1+Inputs!$C$5/12),MIN(Inputs!$D$5,J16*(1+Inputs!$C$5/12))+IF(B17=F17,H17,0)))</f>
        <v>3200</v>
      </c>
      <c r="J17" s="23" t="n">
        <f aca="false">MAX(0,J16*(1+Inputs!$C$5/12)-I17)</f>
        <v>12280.5389434343</v>
      </c>
      <c r="K17" s="23" t="n">
        <f aca="false">IF(L16&lt;=0.005,0,MIN(L16*(1+Inputs!$C$6/12),MIN(Inputs!$D$6,L16*(1+Inputs!$C$6/12))+IF(C17=F17,H17,0)))</f>
        <v>2800</v>
      </c>
      <c r="L17" s="23" t="n">
        <f aca="false">MAX(0,L16*(1+Inputs!$C$6/12)-K17)</f>
        <v>61493.9789994139</v>
      </c>
      <c r="M17" s="23" t="n">
        <f aca="false">IF(N16&lt;=0.005,0,MIN(N16*(1+Inputs!$C$7/12),MIN(Inputs!$D$7,N16*(1+Inputs!$C$7/12))+IF(D17=F17,H17,0)))</f>
        <v>0</v>
      </c>
      <c r="N17" s="23" t="n">
        <f aca="false">MAX(0,N16*(1+Inputs!$C$7/12)-M17)</f>
        <v>0</v>
      </c>
      <c r="O17" s="23" t="n">
        <f aca="false">IF(P16&lt;=0.005,0,MIN(P16*(1+Inputs!$C$8/12),MIN(Inputs!$D$8,P16*(1+Inputs!$C$8/12))+IF(E17=F17,H17,0)))</f>
        <v>0</v>
      </c>
      <c r="P17" s="23" t="n">
        <f aca="false">MAX(0,P16*(1+Inputs!$C$8/12)-O17)</f>
        <v>0</v>
      </c>
      <c r="Q17" s="21"/>
      <c r="R17" s="23" t="n">
        <f aca="false">J17+L17+N17+P17</f>
        <v>73774.5179428482</v>
      </c>
      <c r="S17" s="23" t="n">
        <f aca="false">S16+IF(J16&gt;0.005,J16*Inputs!$C$5/12,0)+IF(L16&gt;0.005,L16*Inputs!$C$6/12,0)+IF(N16&gt;0.005,N16*Inputs!$C$7/12,0)+IF(P16&gt;0.005,P16*Inputs!$C$8/12,0)</f>
        <v>33765.1136136572</v>
      </c>
    </row>
    <row r="18" customFormat="false" ht="15" hidden="false" customHeight="true" outlineLevel="0" collapsed="false">
      <c r="A18" s="21" t="n">
        <f aca="false">A17+1</f>
        <v>16</v>
      </c>
      <c r="B18" s="22" t="n">
        <f aca="false">IF(J17&gt;0.005,B$2,999)</f>
        <v>3</v>
      </c>
      <c r="C18" s="22" t="n">
        <f aca="false">IF(L17&gt;0.005,C$2,999)</f>
        <v>4</v>
      </c>
      <c r="D18" s="21" t="n">
        <f aca="false">IF(N17&gt;0.005,D$2,999)</f>
        <v>999</v>
      </c>
      <c r="E18" s="21" t="n">
        <f aca="false">IF(P17&gt;0.005,E$2,999)</f>
        <v>999</v>
      </c>
      <c r="F18" s="21" t="n">
        <f aca="false">MIN(B18:E18)</f>
        <v>3</v>
      </c>
      <c r="G18" s="21" t="n">
        <f aca="false">IF(J17&gt;0.005,MIN(Inputs!$D$5,J17*(1+Inputs!$C$5/12)),0)+IF(L17&gt;0.005,MIN(Inputs!$D$6,L17*(1+Inputs!$C$6/12)),0)+IF(N17&gt;0.005,MIN(Inputs!$D$7,N17*(1+Inputs!$C$7/12)),0)+IF(P17&gt;0.005,MIN(Inputs!$D$8,P17*(1+Inputs!$C$8/12)),0)</f>
        <v>4300</v>
      </c>
      <c r="H18" s="21" t="n">
        <f aca="false">MAX(0,Inputs!$B$11-G18)</f>
        <v>1700</v>
      </c>
      <c r="I18" s="23" t="n">
        <f aca="false">IF(J17&lt;=0.005,0,MIN(J17*(1+Inputs!$C$5/12),MIN(Inputs!$D$5,J17*(1+Inputs!$C$5/12))+IF(B18=F18,H18,0)))</f>
        <v>3200</v>
      </c>
      <c r="J18" s="23" t="n">
        <f aca="false">MAX(0,J17*(1+Inputs!$C$5/12)-I18)</f>
        <v>9745.7348028703</v>
      </c>
      <c r="K18" s="23" t="n">
        <f aca="false">IF(L17&lt;=0.005,0,MIN(L17*(1+Inputs!$C$6/12),MIN(Inputs!$D$6,L17*(1+Inputs!$C$6/12))+IF(C18=F18,H18,0)))</f>
        <v>2800</v>
      </c>
      <c r="L18" s="23" t="n">
        <f aca="false">MAX(0,L17*(1+Inputs!$C$6/12)-K18)</f>
        <v>59411.4087544071</v>
      </c>
      <c r="M18" s="23" t="n">
        <f aca="false">IF(N17&lt;=0.005,0,MIN(N17*(1+Inputs!$C$7/12),MIN(Inputs!$D$7,N17*(1+Inputs!$C$7/12))+IF(D18=F18,H18,0)))</f>
        <v>0</v>
      </c>
      <c r="N18" s="23" t="n">
        <f aca="false">MAX(0,N17*(1+Inputs!$C$7/12)-M18)</f>
        <v>0</v>
      </c>
      <c r="O18" s="23" t="n">
        <f aca="false">IF(P17&lt;=0.005,0,MIN(P17*(1+Inputs!$C$8/12),MIN(Inputs!$D$8,P17*(1+Inputs!$C$8/12))+IF(E18=F18,H18,0)))</f>
        <v>0</v>
      </c>
      <c r="P18" s="23" t="n">
        <f aca="false">MAX(0,P17*(1+Inputs!$C$8/12)-O18)</f>
        <v>0</v>
      </c>
      <c r="Q18" s="21"/>
      <c r="R18" s="23" t="n">
        <f aca="false">J18+L18+N18+P18</f>
        <v>69157.1435572774</v>
      </c>
      <c r="S18" s="23" t="n">
        <f aca="false">S17+IF(J17&gt;0.005,J17*Inputs!$C$5/12,0)+IF(L17&gt;0.005,L17*Inputs!$C$6/12,0)+IF(N17&gt;0.005,N17*Inputs!$C$7/12,0)+IF(P17&gt;0.005,P17*Inputs!$C$8/12,0)</f>
        <v>35147.7392280864</v>
      </c>
    </row>
    <row r="19" customFormat="false" ht="15" hidden="false" customHeight="true" outlineLevel="0" collapsed="false">
      <c r="A19" s="21" t="n">
        <f aca="false">A18+1</f>
        <v>17</v>
      </c>
      <c r="B19" s="22" t="n">
        <f aca="false">IF(J18&gt;0.005,B$2,999)</f>
        <v>3</v>
      </c>
      <c r="C19" s="22" t="n">
        <f aca="false">IF(L18&gt;0.005,C$2,999)</f>
        <v>4</v>
      </c>
      <c r="D19" s="21" t="n">
        <f aca="false">IF(N18&gt;0.005,D$2,999)</f>
        <v>999</v>
      </c>
      <c r="E19" s="21" t="n">
        <f aca="false">IF(P18&gt;0.005,E$2,999)</f>
        <v>999</v>
      </c>
      <c r="F19" s="21" t="n">
        <f aca="false">MIN(B19:E19)</f>
        <v>3</v>
      </c>
      <c r="G19" s="21" t="n">
        <f aca="false">IF(J18&gt;0.005,MIN(Inputs!$D$5,J18*(1+Inputs!$C$5/12)),0)+IF(L18&gt;0.005,MIN(Inputs!$D$6,L18*(1+Inputs!$C$6/12)),0)+IF(N18&gt;0.005,MIN(Inputs!$D$7,N18*(1+Inputs!$C$7/12)),0)+IF(P18&gt;0.005,MIN(Inputs!$D$8,P18*(1+Inputs!$C$8/12)),0)</f>
        <v>4300</v>
      </c>
      <c r="H19" s="21" t="n">
        <f aca="false">MAX(0,Inputs!$B$11-G19)</f>
        <v>1700</v>
      </c>
      <c r="I19" s="23" t="n">
        <f aca="false">IF(J18&lt;=0.005,0,MIN(J18*(1+Inputs!$C$5/12),MIN(Inputs!$D$5,J18*(1+Inputs!$C$5/12))+IF(B19=F19,H19,0)))</f>
        <v>3200</v>
      </c>
      <c r="J19" s="23" t="n">
        <f aca="false">MAX(0,J18*(1+Inputs!$C$5/12)-I19)</f>
        <v>7073.62877135911</v>
      </c>
      <c r="K19" s="23" t="n">
        <f aca="false">IF(L18&lt;=0.005,0,MIN(L18*(1+Inputs!$C$6/12),MIN(Inputs!$D$6,L18*(1+Inputs!$C$6/12))+IF(C19=F19,H19,0)))</f>
        <v>2800</v>
      </c>
      <c r="L19" s="23" t="n">
        <f aca="false">MAX(0,L18*(1+Inputs!$C$6/12)-K19)</f>
        <v>57304.5418565418</v>
      </c>
      <c r="M19" s="23" t="n">
        <f aca="false">IF(N18&lt;=0.005,0,MIN(N18*(1+Inputs!$C$7/12),MIN(Inputs!$D$7,N18*(1+Inputs!$C$7/12))+IF(D19=F19,H19,0)))</f>
        <v>0</v>
      </c>
      <c r="N19" s="23" t="n">
        <f aca="false">MAX(0,N18*(1+Inputs!$C$7/12)-M19)</f>
        <v>0</v>
      </c>
      <c r="O19" s="23" t="n">
        <f aca="false">IF(P18&lt;=0.005,0,MIN(P18*(1+Inputs!$C$8/12),MIN(Inputs!$D$8,P18*(1+Inputs!$C$8/12))+IF(E19=F19,H19,0)))</f>
        <v>0</v>
      </c>
      <c r="P19" s="23" t="n">
        <f aca="false">MAX(0,P18*(1+Inputs!$C$8/12)-O19)</f>
        <v>0</v>
      </c>
      <c r="Q19" s="21"/>
      <c r="R19" s="23" t="n">
        <f aca="false">J19+L19+N19+P19</f>
        <v>64378.1706279009</v>
      </c>
      <c r="S19" s="23" t="n">
        <f aca="false">S18+IF(J18&gt;0.005,J18*Inputs!$C$5/12,0)+IF(L18&gt;0.005,L18*Inputs!$C$6/12,0)+IF(N18&gt;0.005,N18*Inputs!$C$7/12,0)+IF(P18&gt;0.005,P18*Inputs!$C$8/12,0)</f>
        <v>36368.76629871</v>
      </c>
    </row>
    <row r="20" customFormat="false" ht="15" hidden="false" customHeight="true" outlineLevel="0" collapsed="false">
      <c r="A20" s="21" t="n">
        <f aca="false">A19+1</f>
        <v>18</v>
      </c>
      <c r="B20" s="22" t="n">
        <f aca="false">IF(J19&gt;0.005,B$2,999)</f>
        <v>3</v>
      </c>
      <c r="C20" s="22" t="n">
        <f aca="false">IF(L19&gt;0.005,C$2,999)</f>
        <v>4</v>
      </c>
      <c r="D20" s="21" t="n">
        <f aca="false">IF(N19&gt;0.005,D$2,999)</f>
        <v>999</v>
      </c>
      <c r="E20" s="21" t="n">
        <f aca="false">IF(P19&gt;0.005,E$2,999)</f>
        <v>999</v>
      </c>
      <c r="F20" s="21" t="n">
        <f aca="false">MIN(B20:E20)</f>
        <v>3</v>
      </c>
      <c r="G20" s="21" t="n">
        <f aca="false">IF(J19&gt;0.005,MIN(Inputs!$D$5,J19*(1+Inputs!$C$5/12)),0)+IF(L19&gt;0.005,MIN(Inputs!$D$6,L19*(1+Inputs!$C$6/12)),0)+IF(N19&gt;0.005,MIN(Inputs!$D$7,N19*(1+Inputs!$C$7/12)),0)+IF(P19&gt;0.005,MIN(Inputs!$D$8,P19*(1+Inputs!$C$8/12)),0)</f>
        <v>4300</v>
      </c>
      <c r="H20" s="21" t="n">
        <f aca="false">MAX(0,Inputs!$B$11-G20)</f>
        <v>1700</v>
      </c>
      <c r="I20" s="23" t="n">
        <f aca="false">IF(J19&lt;=0.005,0,MIN(J19*(1+Inputs!$C$5/12),MIN(Inputs!$D$5,J19*(1+Inputs!$C$5/12))+IF(B20=F20,H20,0)))</f>
        <v>3200</v>
      </c>
      <c r="J20" s="23" t="n">
        <f aca="false">MAX(0,J19*(1+Inputs!$C$5/12)-I20)</f>
        <v>4256.78366314106</v>
      </c>
      <c r="K20" s="23" t="n">
        <f aca="false">IF(L19&lt;=0.005,0,MIN(L19*(1+Inputs!$C$6/12),MIN(Inputs!$D$6,L19*(1+Inputs!$C$6/12))+IF(C20=F20,H20,0)))</f>
        <v>2800</v>
      </c>
      <c r="L20" s="23" t="n">
        <f aca="false">MAX(0,L19*(1+Inputs!$C$6/12)-K20)</f>
        <v>55173.0948448681</v>
      </c>
      <c r="M20" s="23" t="n">
        <f aca="false">IF(N19&lt;=0.005,0,MIN(N19*(1+Inputs!$C$7/12),MIN(Inputs!$D$7,N19*(1+Inputs!$C$7/12))+IF(D20=F20,H20,0)))</f>
        <v>0</v>
      </c>
      <c r="N20" s="23" t="n">
        <f aca="false">MAX(0,N19*(1+Inputs!$C$7/12)-M20)</f>
        <v>0</v>
      </c>
      <c r="O20" s="23" t="n">
        <f aca="false">IF(P19&lt;=0.005,0,MIN(P19*(1+Inputs!$C$8/12),MIN(Inputs!$D$8,P19*(1+Inputs!$C$8/12))+IF(E20=F20,H20,0)))</f>
        <v>0</v>
      </c>
      <c r="P20" s="23" t="n">
        <f aca="false">MAX(0,P19*(1+Inputs!$C$8/12)-O20)</f>
        <v>0</v>
      </c>
      <c r="Q20" s="21"/>
      <c r="R20" s="23" t="n">
        <f aca="false">J20+L20+N20+P20</f>
        <v>59429.8785080092</v>
      </c>
      <c r="S20" s="23" t="n">
        <f aca="false">S19+IF(J19&gt;0.005,J19*Inputs!$C$5/12,0)+IF(L19&gt;0.005,L19*Inputs!$C$6/12,0)+IF(N19&gt;0.005,N19*Inputs!$C$7/12,0)+IF(P19&gt;0.005,P19*Inputs!$C$8/12,0)</f>
        <v>37420.4741788183</v>
      </c>
    </row>
    <row r="21" customFormat="false" ht="15" hidden="false" customHeight="true" outlineLevel="0" collapsed="false">
      <c r="A21" s="21" t="n">
        <f aca="false">A20+1</f>
        <v>19</v>
      </c>
      <c r="B21" s="22" t="n">
        <f aca="false">IF(J20&gt;0.005,B$2,999)</f>
        <v>3</v>
      </c>
      <c r="C21" s="22" t="n">
        <f aca="false">IF(L20&gt;0.005,C$2,999)</f>
        <v>4</v>
      </c>
      <c r="D21" s="21" t="n">
        <f aca="false">IF(N20&gt;0.005,D$2,999)</f>
        <v>999</v>
      </c>
      <c r="E21" s="21" t="n">
        <f aca="false">IF(P20&gt;0.005,E$2,999)</f>
        <v>999</v>
      </c>
      <c r="F21" s="21" t="n">
        <f aca="false">MIN(B21:E21)</f>
        <v>3</v>
      </c>
      <c r="G21" s="21" t="n">
        <f aca="false">IF(J20&gt;0.005,MIN(Inputs!$D$5,J20*(1+Inputs!$C$5/12)),0)+IF(L20&gt;0.005,MIN(Inputs!$D$6,L20*(1+Inputs!$C$6/12)),0)+IF(N20&gt;0.005,MIN(Inputs!$D$7,N20*(1+Inputs!$C$7/12)),0)+IF(P20&gt;0.005,MIN(Inputs!$D$8,P20*(1+Inputs!$C$8/12)),0)</f>
        <v>4300</v>
      </c>
      <c r="H21" s="21" t="n">
        <f aca="false">MAX(0,Inputs!$B$11-G21)</f>
        <v>1700</v>
      </c>
      <c r="I21" s="23" t="n">
        <f aca="false">IF(J20&lt;=0.005,0,MIN(J20*(1+Inputs!$C$5/12),MIN(Inputs!$D$5,J20*(1+Inputs!$C$5/12))+IF(B21=F21,H21,0)))</f>
        <v>3200</v>
      </c>
      <c r="J21" s="23" t="n">
        <f aca="false">MAX(0,J20*(1+Inputs!$C$5/12)-I21)</f>
        <v>1287.35944489453</v>
      </c>
      <c r="K21" s="23" t="n">
        <f aca="false">IF(L20&lt;=0.005,0,MIN(L20*(1+Inputs!$C$6/12),MIN(Inputs!$D$6,L20*(1+Inputs!$C$6/12))+IF(C21=F21,H21,0)))</f>
        <v>2800</v>
      </c>
      <c r="L21" s="23" t="n">
        <f aca="false">MAX(0,L20*(1+Inputs!$C$6/12)-K21)</f>
        <v>53016.7809513916</v>
      </c>
      <c r="M21" s="23" t="n">
        <f aca="false">IF(N20&lt;=0.005,0,MIN(N20*(1+Inputs!$C$7/12),MIN(Inputs!$D$7,N20*(1+Inputs!$C$7/12))+IF(D21=F21,H21,0)))</f>
        <v>0</v>
      </c>
      <c r="N21" s="23" t="n">
        <f aca="false">MAX(0,N20*(1+Inputs!$C$7/12)-M21)</f>
        <v>0</v>
      </c>
      <c r="O21" s="23" t="n">
        <f aca="false">IF(P20&lt;=0.005,0,MIN(P20*(1+Inputs!$C$8/12),MIN(Inputs!$D$8,P20*(1+Inputs!$C$8/12))+IF(E21=F21,H21,0)))</f>
        <v>0</v>
      </c>
      <c r="P21" s="23" t="n">
        <f aca="false">MAX(0,P20*(1+Inputs!$C$8/12)-O21)</f>
        <v>0</v>
      </c>
      <c r="Q21" s="21"/>
      <c r="R21" s="23" t="n">
        <f aca="false">J21+L21+N21+P21</f>
        <v>54304.1403962861</v>
      </c>
      <c r="S21" s="23" t="n">
        <f aca="false">S20+IF(J20&gt;0.005,J20*Inputs!$C$5/12,0)+IF(L20&gt;0.005,L20*Inputs!$C$6/12,0)+IF(N20&gt;0.005,N20*Inputs!$C$7/12,0)+IF(P20&gt;0.005,P20*Inputs!$C$8/12,0)</f>
        <v>38294.7360670952</v>
      </c>
    </row>
    <row r="22" customFormat="false" ht="15" hidden="false" customHeight="true" outlineLevel="0" collapsed="false">
      <c r="A22" s="21" t="n">
        <f aca="false">A21+1</f>
        <v>20</v>
      </c>
      <c r="B22" s="22" t="n">
        <f aca="false">IF(J21&gt;0.005,B$2,999)</f>
        <v>3</v>
      </c>
      <c r="C22" s="22" t="n">
        <f aca="false">IF(L21&gt;0.005,C$2,999)</f>
        <v>4</v>
      </c>
      <c r="D22" s="21" t="n">
        <f aca="false">IF(N21&gt;0.005,D$2,999)</f>
        <v>999</v>
      </c>
      <c r="E22" s="21" t="n">
        <f aca="false">IF(P21&gt;0.005,E$2,999)</f>
        <v>999</v>
      </c>
      <c r="F22" s="21" t="n">
        <f aca="false">MIN(B22:E22)</f>
        <v>3</v>
      </c>
      <c r="G22" s="21" t="n">
        <f aca="false">IF(J21&gt;0.005,MIN(Inputs!$D$5,J21*(1+Inputs!$C$5/12)),0)+IF(L21&gt;0.005,MIN(Inputs!$D$6,L21*(1+Inputs!$C$6/12)),0)+IF(N21&gt;0.005,MIN(Inputs!$D$7,N21*(1+Inputs!$C$7/12)),0)+IF(P21&gt;0.005,MIN(Inputs!$D$8,P21*(1+Inputs!$C$8/12)),0)</f>
        <v>4157.09141482632</v>
      </c>
      <c r="H22" s="21" t="n">
        <f aca="false">MAX(0,Inputs!$B$11-G22)</f>
        <v>1842.90858517368</v>
      </c>
      <c r="I22" s="23" t="n">
        <f aca="false">IF(J21&lt;=0.005,0,MIN(J21*(1+Inputs!$C$5/12),MIN(Inputs!$D$5,J21*(1+Inputs!$C$5/12))+IF(B22=F22,H22,0)))</f>
        <v>1357.09141482632</v>
      </c>
      <c r="J22" s="23" t="n">
        <f aca="false">MAX(0,J21*(1+Inputs!$C$5/12)-I22)</f>
        <v>0</v>
      </c>
      <c r="K22" s="23" t="n">
        <f aca="false">IF(L21&lt;=0.005,0,MIN(L21*(1+Inputs!$C$6/12),MIN(Inputs!$D$6,L21*(1+Inputs!$C$6/12))+IF(C22=F22,H22,0)))</f>
        <v>2800</v>
      </c>
      <c r="L22" s="23" t="n">
        <f aca="false">MAX(0,L21*(1+Inputs!$C$6/12)-K22)</f>
        <v>50835.3100624912</v>
      </c>
      <c r="M22" s="23" t="n">
        <f aca="false">IF(N21&lt;=0.005,0,MIN(N21*(1+Inputs!$C$7/12),MIN(Inputs!$D$7,N21*(1+Inputs!$C$7/12))+IF(D22=F22,H22,0)))</f>
        <v>0</v>
      </c>
      <c r="N22" s="23" t="n">
        <f aca="false">MAX(0,N21*(1+Inputs!$C$7/12)-M22)</f>
        <v>0</v>
      </c>
      <c r="O22" s="23" t="n">
        <f aca="false">IF(P21&lt;=0.005,0,MIN(P21*(1+Inputs!$C$8/12),MIN(Inputs!$D$8,P21*(1+Inputs!$C$8/12))+IF(E22=F22,H22,0)))</f>
        <v>0</v>
      </c>
      <c r="P22" s="23" t="n">
        <f aca="false">MAX(0,P21*(1+Inputs!$C$8/12)-O22)</f>
        <v>0</v>
      </c>
      <c r="Q22" s="21"/>
      <c r="R22" s="23" t="n">
        <f aca="false">J22+L22+N22+P22</f>
        <v>50835.3100624912</v>
      </c>
      <c r="S22" s="23" t="n">
        <f aca="false">S21+IF(J21&gt;0.005,J21*Inputs!$C$5/12,0)+IF(L21&gt;0.005,L21*Inputs!$C$6/12,0)+IF(N21&gt;0.005,N21*Inputs!$C$7/12,0)+IF(P21&gt;0.005,P21*Inputs!$C$8/12,0)</f>
        <v>38982.9971481266</v>
      </c>
    </row>
    <row r="23" customFormat="false" ht="15" hidden="false" customHeight="true" outlineLevel="0" collapsed="false">
      <c r="A23" s="21" t="n">
        <f aca="false">A22+1</f>
        <v>21</v>
      </c>
      <c r="B23" s="21" t="n">
        <f aca="false">IF(J22&gt;0.005,B$2,999)</f>
        <v>999</v>
      </c>
      <c r="C23" s="22" t="n">
        <f aca="false">IF(L22&gt;0.005,C$2,999)</f>
        <v>4</v>
      </c>
      <c r="D23" s="21" t="n">
        <f aca="false">IF(N22&gt;0.005,D$2,999)</f>
        <v>999</v>
      </c>
      <c r="E23" s="21" t="n">
        <f aca="false">IF(P22&gt;0.005,E$2,999)</f>
        <v>999</v>
      </c>
      <c r="F23" s="21" t="n">
        <f aca="false">MIN(B23:E23)</f>
        <v>4</v>
      </c>
      <c r="G23" s="21" t="n">
        <f aca="false">IF(J22&gt;0.005,MIN(Inputs!$D$5,J22*(1+Inputs!$C$5/12)),0)+IF(L22&gt;0.005,MIN(Inputs!$D$6,L22*(1+Inputs!$C$6/12)),0)+IF(N22&gt;0.005,MIN(Inputs!$D$7,N22*(1+Inputs!$C$7/12)),0)+IF(P22&gt;0.005,MIN(Inputs!$D$8,P22*(1+Inputs!$C$8/12)),0)</f>
        <v>2800</v>
      </c>
      <c r="H23" s="21" t="n">
        <f aca="false">MAX(0,Inputs!$B$11-G23)</f>
        <v>3200</v>
      </c>
      <c r="I23" s="23" t="n">
        <f aca="false">IF(J22&lt;=0.005,0,MIN(J22*(1+Inputs!$C$5/12),MIN(Inputs!$D$5,J22*(1+Inputs!$C$5/12))+IF(B23=F23,H23,0)))</f>
        <v>0</v>
      </c>
      <c r="J23" s="23" t="n">
        <f aca="false">MAX(0,J22*(1+Inputs!$C$5/12)-I23)</f>
        <v>0</v>
      </c>
      <c r="K23" s="23" t="n">
        <f aca="false">IF(L22&lt;=0.005,0,MIN(L22*(1+Inputs!$C$6/12),MIN(Inputs!$D$6,L22*(1+Inputs!$C$6/12))+IF(C23=F23,H23,0)))</f>
        <v>6000</v>
      </c>
      <c r="L23" s="23" t="n">
        <f aca="false">MAX(0,L22*(1+Inputs!$C$6/12)-K23)</f>
        <v>45428.3886798869</v>
      </c>
      <c r="M23" s="23" t="n">
        <f aca="false">IF(N22&lt;=0.005,0,MIN(N22*(1+Inputs!$C$7/12),MIN(Inputs!$D$7,N22*(1+Inputs!$C$7/12))+IF(D23=F23,H23,0)))</f>
        <v>0</v>
      </c>
      <c r="N23" s="23" t="n">
        <f aca="false">MAX(0,N22*(1+Inputs!$C$7/12)-M23)</f>
        <v>0</v>
      </c>
      <c r="O23" s="23" t="n">
        <f aca="false">IF(P22&lt;=0.005,0,MIN(P22*(1+Inputs!$C$8/12),MIN(Inputs!$D$8,P22*(1+Inputs!$C$8/12))+IF(E23=F23,H23,0)))</f>
        <v>0</v>
      </c>
      <c r="P23" s="23" t="n">
        <f aca="false">MAX(0,P22*(1+Inputs!$C$8/12)-O23)</f>
        <v>0</v>
      </c>
      <c r="Q23" s="21"/>
      <c r="R23" s="23" t="n">
        <f aca="false">J23+L23+N23+P23</f>
        <v>45428.3886798869</v>
      </c>
      <c r="S23" s="23" t="n">
        <f aca="false">S22+IF(J22&gt;0.005,J22*Inputs!$C$5/12,0)+IF(L22&gt;0.005,L22*Inputs!$C$6/12,0)+IF(N22&gt;0.005,N22*Inputs!$C$7/12,0)+IF(P22&gt;0.005,P22*Inputs!$C$8/12,0)</f>
        <v>39576.0757655223</v>
      </c>
    </row>
    <row r="24" customFormat="false" ht="15" hidden="false" customHeight="true" outlineLevel="0" collapsed="false">
      <c r="A24" s="21" t="n">
        <f aca="false">A23+1</f>
        <v>22</v>
      </c>
      <c r="B24" s="21" t="n">
        <f aca="false">IF(J23&gt;0.005,B$2,999)</f>
        <v>999</v>
      </c>
      <c r="C24" s="22" t="n">
        <f aca="false">IF(L23&gt;0.005,C$2,999)</f>
        <v>4</v>
      </c>
      <c r="D24" s="21" t="n">
        <f aca="false">IF(N23&gt;0.005,D$2,999)</f>
        <v>999</v>
      </c>
      <c r="E24" s="21" t="n">
        <f aca="false">IF(P23&gt;0.005,E$2,999)</f>
        <v>999</v>
      </c>
      <c r="F24" s="21" t="n">
        <f aca="false">MIN(B24:E24)</f>
        <v>4</v>
      </c>
      <c r="G24" s="21" t="n">
        <f aca="false">IF(J23&gt;0.005,MIN(Inputs!$D$5,J23*(1+Inputs!$C$5/12)),0)+IF(L23&gt;0.005,MIN(Inputs!$D$6,L23*(1+Inputs!$C$6/12)),0)+IF(N23&gt;0.005,MIN(Inputs!$D$7,N23*(1+Inputs!$C$7/12)),0)+IF(P23&gt;0.005,MIN(Inputs!$D$8,P23*(1+Inputs!$C$8/12)),0)</f>
        <v>2800</v>
      </c>
      <c r="H24" s="21" t="n">
        <f aca="false">MAX(0,Inputs!$B$11-G24)</f>
        <v>3200</v>
      </c>
      <c r="I24" s="23" t="n">
        <f aca="false">IF(J23&lt;=0.005,0,MIN(J23*(1+Inputs!$C$5/12),MIN(Inputs!$D$5,J23*(1+Inputs!$C$5/12))+IF(B24=F24,H24,0)))</f>
        <v>0</v>
      </c>
      <c r="J24" s="23" t="n">
        <f aca="false">MAX(0,J23*(1+Inputs!$C$5/12)-I24)</f>
        <v>0</v>
      </c>
      <c r="K24" s="23" t="n">
        <f aca="false">IF(L23&lt;=0.005,0,MIN(L23*(1+Inputs!$C$6/12),MIN(Inputs!$D$6,L23*(1+Inputs!$C$6/12))+IF(C24=F24,H24,0)))</f>
        <v>6000</v>
      </c>
      <c r="L24" s="23" t="n">
        <f aca="false">MAX(0,L23*(1+Inputs!$C$6/12)-K24)</f>
        <v>39958.3865478189</v>
      </c>
      <c r="M24" s="23" t="n">
        <f aca="false">IF(N23&lt;=0.005,0,MIN(N23*(1+Inputs!$C$7/12),MIN(Inputs!$D$7,N23*(1+Inputs!$C$7/12))+IF(D24=F24,H24,0)))</f>
        <v>0</v>
      </c>
      <c r="N24" s="23" t="n">
        <f aca="false">MAX(0,N23*(1+Inputs!$C$7/12)-M24)</f>
        <v>0</v>
      </c>
      <c r="O24" s="23" t="n">
        <f aca="false">IF(P23&lt;=0.005,0,MIN(P23*(1+Inputs!$C$8/12),MIN(Inputs!$D$8,P23*(1+Inputs!$C$8/12))+IF(E24=F24,H24,0)))</f>
        <v>0</v>
      </c>
      <c r="P24" s="23" t="n">
        <f aca="false">MAX(0,P23*(1+Inputs!$C$8/12)-O24)</f>
        <v>0</v>
      </c>
      <c r="Q24" s="21"/>
      <c r="R24" s="23" t="n">
        <f aca="false">J24+L24+N24+P24</f>
        <v>39958.3865478189</v>
      </c>
      <c r="S24" s="23" t="n">
        <f aca="false">S23+IF(J23&gt;0.005,J23*Inputs!$C$5/12,0)+IF(L23&gt;0.005,L23*Inputs!$C$6/12,0)+IF(N23&gt;0.005,N23*Inputs!$C$7/12,0)+IF(P23&gt;0.005,P23*Inputs!$C$8/12,0)</f>
        <v>40106.0736334543</v>
      </c>
    </row>
    <row r="25" customFormat="false" ht="15" hidden="false" customHeight="true" outlineLevel="0" collapsed="false">
      <c r="A25" s="21" t="n">
        <f aca="false">A24+1</f>
        <v>23</v>
      </c>
      <c r="B25" s="21" t="n">
        <f aca="false">IF(J24&gt;0.005,B$2,999)</f>
        <v>999</v>
      </c>
      <c r="C25" s="22" t="n">
        <f aca="false">IF(L24&gt;0.005,C$2,999)</f>
        <v>4</v>
      </c>
      <c r="D25" s="21" t="n">
        <f aca="false">IF(N24&gt;0.005,D$2,999)</f>
        <v>999</v>
      </c>
      <c r="E25" s="21" t="n">
        <f aca="false">IF(P24&gt;0.005,E$2,999)</f>
        <v>999</v>
      </c>
      <c r="F25" s="21" t="n">
        <f aca="false">MIN(B25:E25)</f>
        <v>4</v>
      </c>
      <c r="G25" s="21" t="n">
        <f aca="false">IF(J24&gt;0.005,MIN(Inputs!$D$5,J24*(1+Inputs!$C$5/12)),0)+IF(L24&gt;0.005,MIN(Inputs!$D$6,L24*(1+Inputs!$C$6/12)),0)+IF(N24&gt;0.005,MIN(Inputs!$D$7,N24*(1+Inputs!$C$7/12)),0)+IF(P24&gt;0.005,MIN(Inputs!$D$8,P24*(1+Inputs!$C$8/12)),0)</f>
        <v>2800</v>
      </c>
      <c r="H25" s="21" t="n">
        <f aca="false">MAX(0,Inputs!$B$11-G25)</f>
        <v>3200</v>
      </c>
      <c r="I25" s="23" t="n">
        <f aca="false">IF(J24&lt;=0.005,0,MIN(J24*(1+Inputs!$C$5/12),MIN(Inputs!$D$5,J24*(1+Inputs!$C$5/12))+IF(B25=F25,H25,0)))</f>
        <v>0</v>
      </c>
      <c r="J25" s="23" t="n">
        <f aca="false">MAX(0,J24*(1+Inputs!$C$5/12)-I25)</f>
        <v>0</v>
      </c>
      <c r="K25" s="23" t="n">
        <f aca="false">IF(L24&lt;=0.005,0,MIN(L24*(1+Inputs!$C$6/12),MIN(Inputs!$D$6,L24*(1+Inputs!$C$6/12))+IF(C25=F25,H25,0)))</f>
        <v>6000</v>
      </c>
      <c r="L25" s="23" t="n">
        <f aca="false">MAX(0,L24*(1+Inputs!$C$6/12)-K25)</f>
        <v>34424.5677242101</v>
      </c>
      <c r="M25" s="23" t="n">
        <f aca="false">IF(N24&lt;=0.005,0,MIN(N24*(1+Inputs!$C$7/12),MIN(Inputs!$D$7,N24*(1+Inputs!$C$7/12))+IF(D25=F25,H25,0)))</f>
        <v>0</v>
      </c>
      <c r="N25" s="23" t="n">
        <f aca="false">MAX(0,N24*(1+Inputs!$C$7/12)-M25)</f>
        <v>0</v>
      </c>
      <c r="O25" s="23" t="n">
        <f aca="false">IF(P24&lt;=0.005,0,MIN(P24*(1+Inputs!$C$8/12),MIN(Inputs!$D$8,P24*(1+Inputs!$C$8/12))+IF(E25=F25,H25,0)))</f>
        <v>0</v>
      </c>
      <c r="P25" s="23" t="n">
        <f aca="false">MAX(0,P24*(1+Inputs!$C$8/12)-O25)</f>
        <v>0</v>
      </c>
      <c r="Q25" s="21"/>
      <c r="R25" s="23" t="n">
        <f aca="false">J25+L25+N25+P25</f>
        <v>34424.5677242101</v>
      </c>
      <c r="S25" s="23" t="n">
        <f aca="false">S24+IF(J24&gt;0.005,J24*Inputs!$C$5/12,0)+IF(L24&gt;0.005,L24*Inputs!$C$6/12,0)+IF(N24&gt;0.005,N24*Inputs!$C$7/12,0)+IF(P24&gt;0.005,P24*Inputs!$C$8/12,0)</f>
        <v>40572.2548098455</v>
      </c>
    </row>
    <row r="26" customFormat="false" ht="15" hidden="false" customHeight="true" outlineLevel="0" collapsed="false">
      <c r="A26" s="21" t="n">
        <f aca="false">A25+1</f>
        <v>24</v>
      </c>
      <c r="B26" s="21" t="n">
        <f aca="false">IF(J25&gt;0.005,B$2,999)</f>
        <v>999</v>
      </c>
      <c r="C26" s="22" t="n">
        <f aca="false">IF(L25&gt;0.005,C$2,999)</f>
        <v>4</v>
      </c>
      <c r="D26" s="21" t="n">
        <f aca="false">IF(N25&gt;0.005,D$2,999)</f>
        <v>999</v>
      </c>
      <c r="E26" s="21" t="n">
        <f aca="false">IF(P25&gt;0.005,E$2,999)</f>
        <v>999</v>
      </c>
      <c r="F26" s="21" t="n">
        <f aca="false">MIN(B26:E26)</f>
        <v>4</v>
      </c>
      <c r="G26" s="21" t="n">
        <f aca="false">IF(J25&gt;0.005,MIN(Inputs!$D$5,J25*(1+Inputs!$C$5/12)),0)+IF(L25&gt;0.005,MIN(Inputs!$D$6,L25*(1+Inputs!$C$6/12)),0)+IF(N25&gt;0.005,MIN(Inputs!$D$7,N25*(1+Inputs!$C$7/12)),0)+IF(P25&gt;0.005,MIN(Inputs!$D$8,P25*(1+Inputs!$C$8/12)),0)</f>
        <v>2800</v>
      </c>
      <c r="H26" s="21" t="n">
        <f aca="false">MAX(0,Inputs!$B$11-G26)</f>
        <v>3200</v>
      </c>
      <c r="I26" s="23" t="n">
        <f aca="false">IF(J25&lt;=0.005,0,MIN(J25*(1+Inputs!$C$5/12),MIN(Inputs!$D$5,J25*(1+Inputs!$C$5/12))+IF(B26=F26,H26,0)))</f>
        <v>0</v>
      </c>
      <c r="J26" s="23" t="n">
        <f aca="false">MAX(0,J25*(1+Inputs!$C$5/12)-I26)</f>
        <v>0</v>
      </c>
      <c r="K26" s="23" t="n">
        <f aca="false">IF(L25&lt;=0.005,0,MIN(L25*(1+Inputs!$C$6/12),MIN(Inputs!$D$6,L25*(1+Inputs!$C$6/12))+IF(C26=F26,H26,0)))</f>
        <v>6000</v>
      </c>
      <c r="L26" s="23" t="n">
        <f aca="false">MAX(0,L25*(1+Inputs!$C$6/12)-K26)</f>
        <v>28826.1876809926</v>
      </c>
      <c r="M26" s="23" t="n">
        <f aca="false">IF(N25&lt;=0.005,0,MIN(N25*(1+Inputs!$C$7/12),MIN(Inputs!$D$7,N25*(1+Inputs!$C$7/12))+IF(D26=F26,H26,0)))</f>
        <v>0</v>
      </c>
      <c r="N26" s="23" t="n">
        <f aca="false">MAX(0,N25*(1+Inputs!$C$7/12)-M26)</f>
        <v>0</v>
      </c>
      <c r="O26" s="23" t="n">
        <f aca="false">IF(P25&lt;=0.005,0,MIN(P25*(1+Inputs!$C$8/12),MIN(Inputs!$D$8,P25*(1+Inputs!$C$8/12))+IF(E26=F26,H26,0)))</f>
        <v>0</v>
      </c>
      <c r="P26" s="23" t="n">
        <f aca="false">MAX(0,P25*(1+Inputs!$C$8/12)-O26)</f>
        <v>0</v>
      </c>
      <c r="Q26" s="21"/>
      <c r="R26" s="23" t="n">
        <f aca="false">J26+L26+N26+P26</f>
        <v>28826.1876809926</v>
      </c>
      <c r="S26" s="23" t="n">
        <f aca="false">S25+IF(J25&gt;0.005,J25*Inputs!$C$5/12,0)+IF(L25&gt;0.005,L25*Inputs!$C$6/12,0)+IF(N25&gt;0.005,N25*Inputs!$C$7/12,0)+IF(P25&gt;0.005,P25*Inputs!$C$8/12,0)</f>
        <v>40973.874766628</v>
      </c>
    </row>
    <row r="27" customFormat="false" ht="15" hidden="false" customHeight="true" outlineLevel="0" collapsed="false">
      <c r="A27" s="21" t="n">
        <f aca="false">A26+1</f>
        <v>25</v>
      </c>
      <c r="B27" s="21" t="n">
        <f aca="false">IF(J26&gt;0.005,B$2,999)</f>
        <v>999</v>
      </c>
      <c r="C27" s="22" t="n">
        <f aca="false">IF(L26&gt;0.005,C$2,999)</f>
        <v>4</v>
      </c>
      <c r="D27" s="21" t="n">
        <f aca="false">IF(N26&gt;0.005,D$2,999)</f>
        <v>999</v>
      </c>
      <c r="E27" s="21" t="n">
        <f aca="false">IF(P26&gt;0.005,E$2,999)</f>
        <v>999</v>
      </c>
      <c r="F27" s="21" t="n">
        <f aca="false">MIN(B27:E27)</f>
        <v>4</v>
      </c>
      <c r="G27" s="21" t="n">
        <f aca="false">IF(J26&gt;0.005,MIN(Inputs!$D$5,J26*(1+Inputs!$C$5/12)),0)+IF(L26&gt;0.005,MIN(Inputs!$D$6,L26*(1+Inputs!$C$6/12)),0)+IF(N26&gt;0.005,MIN(Inputs!$D$7,N26*(1+Inputs!$C$7/12)),0)+IF(P26&gt;0.005,MIN(Inputs!$D$8,P26*(1+Inputs!$C$8/12)),0)</f>
        <v>2800</v>
      </c>
      <c r="H27" s="21" t="n">
        <f aca="false">MAX(0,Inputs!$B$11-G27)</f>
        <v>3200</v>
      </c>
      <c r="I27" s="23" t="n">
        <f aca="false">IF(J26&lt;=0.005,0,MIN(J26*(1+Inputs!$C$5/12),MIN(Inputs!$D$5,J26*(1+Inputs!$C$5/12))+IF(B27=F27,H27,0)))</f>
        <v>0</v>
      </c>
      <c r="J27" s="23" t="n">
        <f aca="false">MAX(0,J26*(1+Inputs!$C$5/12)-I27)</f>
        <v>0</v>
      </c>
      <c r="K27" s="23" t="n">
        <f aca="false">IF(L26&lt;=0.005,0,MIN(L26*(1+Inputs!$C$6/12),MIN(Inputs!$D$6,L26*(1+Inputs!$C$6/12))+IF(C27=F27,H27,0)))</f>
        <v>6000</v>
      </c>
      <c r="L27" s="23" t="n">
        <f aca="false">MAX(0,L26*(1+Inputs!$C$6/12)-K27)</f>
        <v>23162.4932039375</v>
      </c>
      <c r="M27" s="23" t="n">
        <f aca="false">IF(N26&lt;=0.005,0,MIN(N26*(1+Inputs!$C$7/12),MIN(Inputs!$D$7,N26*(1+Inputs!$C$7/12))+IF(D27=F27,H27,0)))</f>
        <v>0</v>
      </c>
      <c r="N27" s="23" t="n">
        <f aca="false">MAX(0,N26*(1+Inputs!$C$7/12)-M27)</f>
        <v>0</v>
      </c>
      <c r="O27" s="23" t="n">
        <f aca="false">IF(P26&lt;=0.005,0,MIN(P26*(1+Inputs!$C$8/12),MIN(Inputs!$D$8,P26*(1+Inputs!$C$8/12))+IF(E27=F27,H27,0)))</f>
        <v>0</v>
      </c>
      <c r="P27" s="23" t="n">
        <f aca="false">MAX(0,P26*(1+Inputs!$C$8/12)-O27)</f>
        <v>0</v>
      </c>
      <c r="Q27" s="21"/>
      <c r="R27" s="23" t="n">
        <f aca="false">J27+L27+N27+P27</f>
        <v>23162.4932039375</v>
      </c>
      <c r="S27" s="23" t="n">
        <f aca="false">S26+IF(J26&gt;0.005,J26*Inputs!$C$5/12,0)+IF(L26&gt;0.005,L26*Inputs!$C$6/12,0)+IF(N26&gt;0.005,N26*Inputs!$C$7/12,0)+IF(P26&gt;0.005,P26*Inputs!$C$8/12,0)</f>
        <v>41310.1802895729</v>
      </c>
    </row>
    <row r="28" customFormat="false" ht="15" hidden="false" customHeight="true" outlineLevel="0" collapsed="false">
      <c r="A28" s="21" t="n">
        <f aca="false">A27+1</f>
        <v>26</v>
      </c>
      <c r="B28" s="21" t="n">
        <f aca="false">IF(J27&gt;0.005,B$2,999)</f>
        <v>999</v>
      </c>
      <c r="C28" s="22" t="n">
        <f aca="false">IF(L27&gt;0.005,C$2,999)</f>
        <v>4</v>
      </c>
      <c r="D28" s="21" t="n">
        <f aca="false">IF(N27&gt;0.005,D$2,999)</f>
        <v>999</v>
      </c>
      <c r="E28" s="21" t="n">
        <f aca="false">IF(P27&gt;0.005,E$2,999)</f>
        <v>999</v>
      </c>
      <c r="F28" s="21" t="n">
        <f aca="false">MIN(B28:E28)</f>
        <v>4</v>
      </c>
      <c r="G28" s="21" t="n">
        <f aca="false">IF(J27&gt;0.005,MIN(Inputs!$D$5,J27*(1+Inputs!$C$5/12)),0)+IF(L27&gt;0.005,MIN(Inputs!$D$6,L27*(1+Inputs!$C$6/12)),0)+IF(N27&gt;0.005,MIN(Inputs!$D$7,N27*(1+Inputs!$C$7/12)),0)+IF(P27&gt;0.005,MIN(Inputs!$D$8,P27*(1+Inputs!$C$8/12)),0)</f>
        <v>2800</v>
      </c>
      <c r="H28" s="21" t="n">
        <f aca="false">MAX(0,Inputs!$B$11-G28)</f>
        <v>3200</v>
      </c>
      <c r="I28" s="23" t="n">
        <f aca="false">IF(J27&lt;=0.005,0,MIN(J27*(1+Inputs!$C$5/12),MIN(Inputs!$D$5,J27*(1+Inputs!$C$5/12))+IF(B28=F28,H28,0)))</f>
        <v>0</v>
      </c>
      <c r="J28" s="23" t="n">
        <f aca="false">MAX(0,J27*(1+Inputs!$C$5/12)-I28)</f>
        <v>0</v>
      </c>
      <c r="K28" s="23" t="n">
        <f aca="false">IF(L27&lt;=0.005,0,MIN(L27*(1+Inputs!$C$6/12),MIN(Inputs!$D$6,L27*(1+Inputs!$C$6/12))+IF(C28=F28,H28,0)))</f>
        <v>6000</v>
      </c>
      <c r="L28" s="23" t="n">
        <f aca="false">MAX(0,L27*(1+Inputs!$C$6/12)-K28)</f>
        <v>17432.7222913168</v>
      </c>
      <c r="M28" s="23" t="n">
        <f aca="false">IF(N27&lt;=0.005,0,MIN(N27*(1+Inputs!$C$7/12),MIN(Inputs!$D$7,N27*(1+Inputs!$C$7/12))+IF(D28=F28,H28,0)))</f>
        <v>0</v>
      </c>
      <c r="N28" s="23" t="n">
        <f aca="false">MAX(0,N27*(1+Inputs!$C$7/12)-M28)</f>
        <v>0</v>
      </c>
      <c r="O28" s="23" t="n">
        <f aca="false">IF(P27&lt;=0.005,0,MIN(P27*(1+Inputs!$C$8/12),MIN(Inputs!$D$8,P27*(1+Inputs!$C$8/12))+IF(E28=F28,H28,0)))</f>
        <v>0</v>
      </c>
      <c r="P28" s="23" t="n">
        <f aca="false">MAX(0,P27*(1+Inputs!$C$8/12)-O28)</f>
        <v>0</v>
      </c>
      <c r="Q28" s="21"/>
      <c r="R28" s="23" t="n">
        <f aca="false">J28+L28+N28+P28</f>
        <v>17432.7222913168</v>
      </c>
      <c r="S28" s="23" t="n">
        <f aca="false">S27+IF(J27&gt;0.005,J27*Inputs!$C$5/12,0)+IF(L27&gt;0.005,L27*Inputs!$C$6/12,0)+IF(N27&gt;0.005,N27*Inputs!$C$7/12,0)+IF(P27&gt;0.005,P27*Inputs!$C$8/12,0)</f>
        <v>41580.4093769522</v>
      </c>
    </row>
    <row r="29" customFormat="false" ht="15" hidden="false" customHeight="true" outlineLevel="0" collapsed="false">
      <c r="A29" s="21" t="n">
        <f aca="false">A28+1</f>
        <v>27</v>
      </c>
      <c r="B29" s="21" t="n">
        <f aca="false">IF(J28&gt;0.005,B$2,999)</f>
        <v>999</v>
      </c>
      <c r="C29" s="22" t="n">
        <f aca="false">IF(L28&gt;0.005,C$2,999)</f>
        <v>4</v>
      </c>
      <c r="D29" s="21" t="n">
        <f aca="false">IF(N28&gt;0.005,D$2,999)</f>
        <v>999</v>
      </c>
      <c r="E29" s="21" t="n">
        <f aca="false">IF(P28&gt;0.005,E$2,999)</f>
        <v>999</v>
      </c>
      <c r="F29" s="21" t="n">
        <f aca="false">MIN(B29:E29)</f>
        <v>4</v>
      </c>
      <c r="G29" s="21" t="n">
        <f aca="false">IF(J28&gt;0.005,MIN(Inputs!$D$5,J28*(1+Inputs!$C$5/12)),0)+IF(L28&gt;0.005,MIN(Inputs!$D$6,L28*(1+Inputs!$C$6/12)),0)+IF(N28&gt;0.005,MIN(Inputs!$D$7,N28*(1+Inputs!$C$7/12)),0)+IF(P28&gt;0.005,MIN(Inputs!$D$8,P28*(1+Inputs!$C$8/12)),0)</f>
        <v>2800</v>
      </c>
      <c r="H29" s="21" t="n">
        <f aca="false">MAX(0,Inputs!$B$11-G29)</f>
        <v>3200</v>
      </c>
      <c r="I29" s="23" t="n">
        <f aca="false">IF(J28&lt;=0.005,0,MIN(J28*(1+Inputs!$C$5/12),MIN(Inputs!$D$5,J28*(1+Inputs!$C$5/12))+IF(B29=F29,H29,0)))</f>
        <v>0</v>
      </c>
      <c r="J29" s="23" t="n">
        <f aca="false">MAX(0,J28*(1+Inputs!$C$5/12)-I29)</f>
        <v>0</v>
      </c>
      <c r="K29" s="23" t="n">
        <f aca="false">IF(L28&lt;=0.005,0,MIN(L28*(1+Inputs!$C$6/12),MIN(Inputs!$D$6,L28*(1+Inputs!$C$6/12))+IF(C29=F29,H29,0)))</f>
        <v>6000</v>
      </c>
      <c r="L29" s="23" t="n">
        <f aca="false">MAX(0,L28*(1+Inputs!$C$6/12)-K29)</f>
        <v>11636.1040513821</v>
      </c>
      <c r="M29" s="23" t="n">
        <f aca="false">IF(N28&lt;=0.005,0,MIN(N28*(1+Inputs!$C$7/12),MIN(Inputs!$D$7,N28*(1+Inputs!$C$7/12))+IF(D29=F29,H29,0)))</f>
        <v>0</v>
      </c>
      <c r="N29" s="23" t="n">
        <f aca="false">MAX(0,N28*(1+Inputs!$C$7/12)-M29)</f>
        <v>0</v>
      </c>
      <c r="O29" s="23" t="n">
        <f aca="false">IF(P28&lt;=0.005,0,MIN(P28*(1+Inputs!$C$8/12),MIN(Inputs!$D$8,P28*(1+Inputs!$C$8/12))+IF(E29=F29,H29,0)))</f>
        <v>0</v>
      </c>
      <c r="P29" s="23" t="n">
        <f aca="false">MAX(0,P28*(1+Inputs!$C$8/12)-O29)</f>
        <v>0</v>
      </c>
      <c r="Q29" s="21"/>
      <c r="R29" s="23" t="n">
        <f aca="false">J29+L29+N29+P29</f>
        <v>11636.1040513821</v>
      </c>
      <c r="S29" s="23" t="n">
        <f aca="false">S28+IF(J28&gt;0.005,J28*Inputs!$C$5/12,0)+IF(L28&gt;0.005,L28*Inputs!$C$6/12,0)+IF(N28&gt;0.005,N28*Inputs!$C$7/12,0)+IF(P28&gt;0.005,P28*Inputs!$C$8/12,0)</f>
        <v>41783.7911370175</v>
      </c>
    </row>
    <row r="30" customFormat="false" ht="15" hidden="false" customHeight="true" outlineLevel="0" collapsed="false">
      <c r="A30" s="21" t="n">
        <f aca="false">A29+1</f>
        <v>28</v>
      </c>
      <c r="B30" s="21" t="n">
        <f aca="false">IF(J29&gt;0.005,B$2,999)</f>
        <v>999</v>
      </c>
      <c r="C30" s="22" t="n">
        <f aca="false">IF(L29&gt;0.005,C$2,999)</f>
        <v>4</v>
      </c>
      <c r="D30" s="21" t="n">
        <f aca="false">IF(N29&gt;0.005,D$2,999)</f>
        <v>999</v>
      </c>
      <c r="E30" s="21" t="n">
        <f aca="false">IF(P29&gt;0.005,E$2,999)</f>
        <v>999</v>
      </c>
      <c r="F30" s="21" t="n">
        <f aca="false">MIN(B30:E30)</f>
        <v>4</v>
      </c>
      <c r="G30" s="21" t="n">
        <f aca="false">IF(J29&gt;0.005,MIN(Inputs!$D$5,J29*(1+Inputs!$C$5/12)),0)+IF(L29&gt;0.005,MIN(Inputs!$D$6,L29*(1+Inputs!$C$6/12)),0)+IF(N29&gt;0.005,MIN(Inputs!$D$7,N29*(1+Inputs!$C$7/12)),0)+IF(P29&gt;0.005,MIN(Inputs!$D$8,P29*(1+Inputs!$C$8/12)),0)</f>
        <v>2800</v>
      </c>
      <c r="H30" s="21" t="n">
        <f aca="false">MAX(0,Inputs!$B$11-G30)</f>
        <v>3200</v>
      </c>
      <c r="I30" s="23" t="n">
        <f aca="false">IF(J29&lt;=0.005,0,MIN(J29*(1+Inputs!$C$5/12),MIN(Inputs!$D$5,J29*(1+Inputs!$C$5/12))+IF(B30=F30,H30,0)))</f>
        <v>0</v>
      </c>
      <c r="J30" s="23" t="n">
        <f aca="false">MAX(0,J29*(1+Inputs!$C$5/12)-I30)</f>
        <v>0</v>
      </c>
      <c r="K30" s="23" t="n">
        <f aca="false">IF(L29&lt;=0.005,0,MIN(L29*(1+Inputs!$C$6/12),MIN(Inputs!$D$6,L29*(1+Inputs!$C$6/12))+IF(C30=F30,H30,0)))</f>
        <v>6000</v>
      </c>
      <c r="L30" s="23" t="n">
        <f aca="false">MAX(0,L29*(1+Inputs!$C$6/12)-K30)</f>
        <v>5771.85859864825</v>
      </c>
      <c r="M30" s="23" t="n">
        <f aca="false">IF(N29&lt;=0.005,0,MIN(N29*(1+Inputs!$C$7/12),MIN(Inputs!$D$7,N29*(1+Inputs!$C$7/12))+IF(D30=F30,H30,0)))</f>
        <v>0</v>
      </c>
      <c r="N30" s="23" t="n">
        <f aca="false">MAX(0,N29*(1+Inputs!$C$7/12)-M30)</f>
        <v>0</v>
      </c>
      <c r="O30" s="23" t="n">
        <f aca="false">IF(P29&lt;=0.005,0,MIN(P29*(1+Inputs!$C$8/12),MIN(Inputs!$D$8,P29*(1+Inputs!$C$8/12))+IF(E30=F30,H30,0)))</f>
        <v>0</v>
      </c>
      <c r="P30" s="23" t="n">
        <f aca="false">MAX(0,P29*(1+Inputs!$C$8/12)-O30)</f>
        <v>0</v>
      </c>
      <c r="Q30" s="21"/>
      <c r="R30" s="23" t="n">
        <f aca="false">J30+L30+N30+P30</f>
        <v>5771.85859864825</v>
      </c>
      <c r="S30" s="23" t="n">
        <f aca="false">S29+IF(J29&gt;0.005,J29*Inputs!$C$5/12,0)+IF(L29&gt;0.005,L29*Inputs!$C$6/12,0)+IF(N29&gt;0.005,N29*Inputs!$C$7/12,0)+IF(P29&gt;0.005,P29*Inputs!$C$8/12,0)</f>
        <v>41919.5456842836</v>
      </c>
    </row>
    <row r="31" customFormat="false" ht="15" hidden="false" customHeight="true" outlineLevel="0" collapsed="false">
      <c r="A31" s="21" t="n">
        <f aca="false">A30+1</f>
        <v>29</v>
      </c>
      <c r="B31" s="21" t="n">
        <f aca="false">IF(J30&gt;0.005,B$2,999)</f>
        <v>999</v>
      </c>
      <c r="C31" s="22" t="n">
        <f aca="false">IF(L30&gt;0.005,C$2,999)</f>
        <v>4</v>
      </c>
      <c r="D31" s="21" t="n">
        <f aca="false">IF(N30&gt;0.005,D$2,999)</f>
        <v>999</v>
      </c>
      <c r="E31" s="21" t="n">
        <f aca="false">IF(P30&gt;0.005,E$2,999)</f>
        <v>999</v>
      </c>
      <c r="F31" s="21" t="n">
        <f aca="false">MIN(B31:E31)</f>
        <v>4</v>
      </c>
      <c r="G31" s="21" t="n">
        <f aca="false">IF(J30&gt;0.005,MIN(Inputs!$D$5,J30*(1+Inputs!$C$5/12)),0)+IF(L30&gt;0.005,MIN(Inputs!$D$6,L30*(1+Inputs!$C$6/12)),0)+IF(N30&gt;0.005,MIN(Inputs!$D$7,N30*(1+Inputs!$C$7/12)),0)+IF(P30&gt;0.005,MIN(Inputs!$D$8,P30*(1+Inputs!$C$8/12)),0)</f>
        <v>2800</v>
      </c>
      <c r="H31" s="21" t="n">
        <f aca="false">MAX(0,Inputs!$B$11-G31)</f>
        <v>3200</v>
      </c>
      <c r="I31" s="23" t="n">
        <f aca="false">IF(J30&lt;=0.005,0,MIN(J30*(1+Inputs!$C$5/12),MIN(Inputs!$D$5,J30*(1+Inputs!$C$5/12))+IF(B31=F31,H31,0)))</f>
        <v>0</v>
      </c>
      <c r="J31" s="23" t="n">
        <f aca="false">MAX(0,J30*(1+Inputs!$C$5/12)-I31)</f>
        <v>0</v>
      </c>
      <c r="K31" s="23" t="n">
        <f aca="false">IF(L30&lt;=0.005,0,MIN(L30*(1+Inputs!$C$6/12),MIN(Inputs!$D$6,L30*(1+Inputs!$C$6/12))+IF(C31=F31,H31,0)))</f>
        <v>5839.19694896582</v>
      </c>
      <c r="L31" s="23" t="n">
        <f aca="false">MAX(0,L30*(1+Inputs!$C$6/12)-K31)</f>
        <v>0</v>
      </c>
      <c r="M31" s="23" t="n">
        <f aca="false">IF(N30&lt;=0.005,0,MIN(N30*(1+Inputs!$C$7/12),MIN(Inputs!$D$7,N30*(1+Inputs!$C$7/12))+IF(D31=F31,H31,0)))</f>
        <v>0</v>
      </c>
      <c r="N31" s="23" t="n">
        <f aca="false">MAX(0,N30*(1+Inputs!$C$7/12)-M31)</f>
        <v>0</v>
      </c>
      <c r="O31" s="23" t="n">
        <f aca="false">IF(P30&lt;=0.005,0,MIN(P30*(1+Inputs!$C$8/12),MIN(Inputs!$D$8,P30*(1+Inputs!$C$8/12))+IF(E31=F31,H31,0)))</f>
        <v>0</v>
      </c>
      <c r="P31" s="23" t="n">
        <f aca="false">MAX(0,P30*(1+Inputs!$C$8/12)-O31)</f>
        <v>0</v>
      </c>
      <c r="Q31" s="21"/>
      <c r="R31" s="23" t="n">
        <f aca="false">J31+L31+N31+P31</f>
        <v>0</v>
      </c>
      <c r="S31" s="23" t="n">
        <f aca="false">S30+IF(J30&gt;0.005,J30*Inputs!$C$5/12,0)+IF(L30&gt;0.005,L30*Inputs!$C$6/12,0)+IF(N30&gt;0.005,N30*Inputs!$C$7/12,0)+IF(P30&gt;0.005,P30*Inputs!$C$8/12,0)</f>
        <v>41986.8840346012</v>
      </c>
    </row>
    <row r="32" customFormat="false" ht="15" hidden="false" customHeight="true" outlineLevel="0" collapsed="false">
      <c r="A32" s="21" t="n">
        <f aca="false">A31+1</f>
        <v>30</v>
      </c>
      <c r="B32" s="21" t="n">
        <f aca="false">IF(J31&gt;0.005,B$2,999)</f>
        <v>999</v>
      </c>
      <c r="C32" s="21" t="n">
        <f aca="false">IF(L31&gt;0.005,C$2,999)</f>
        <v>999</v>
      </c>
      <c r="D32" s="21" t="n">
        <f aca="false">IF(N31&gt;0.005,D$2,999)</f>
        <v>999</v>
      </c>
      <c r="E32" s="21" t="n">
        <f aca="false">IF(P31&gt;0.005,E$2,999)</f>
        <v>999</v>
      </c>
      <c r="F32" s="21" t="n">
        <f aca="false">MIN(B32:E32)</f>
        <v>999</v>
      </c>
      <c r="G32" s="21" t="n">
        <f aca="false">IF(J31&gt;0.005,MIN(Inputs!$D$5,J31*(1+Inputs!$C$5/12)),0)+IF(L31&gt;0.005,MIN(Inputs!$D$6,L31*(1+Inputs!$C$6/12)),0)+IF(N31&gt;0.005,MIN(Inputs!$D$7,N31*(1+Inputs!$C$7/12)),0)+IF(P31&gt;0.005,MIN(Inputs!$D$8,P31*(1+Inputs!$C$8/12)),0)</f>
        <v>0</v>
      </c>
      <c r="H32" s="21" t="n">
        <f aca="false">MAX(0,Inputs!$B$11-G32)</f>
        <v>6000</v>
      </c>
      <c r="I32" s="23" t="n">
        <f aca="false">IF(J31&lt;=0.005,0,MIN(J31*(1+Inputs!$C$5/12),MIN(Inputs!$D$5,J31*(1+Inputs!$C$5/12))+IF(B32=F32,H32,0)))</f>
        <v>0</v>
      </c>
      <c r="J32" s="23" t="n">
        <f aca="false">MAX(0,J31*(1+Inputs!$C$5/12)-I32)</f>
        <v>0</v>
      </c>
      <c r="K32" s="23" t="n">
        <f aca="false">IF(L31&lt;=0.005,0,MIN(L31*(1+Inputs!$C$6/12),MIN(Inputs!$D$6,L31*(1+Inputs!$C$6/12))+IF(C32=F32,H32,0)))</f>
        <v>0</v>
      </c>
      <c r="L32" s="23" t="n">
        <f aca="false">MAX(0,L31*(1+Inputs!$C$6/12)-K32)</f>
        <v>0</v>
      </c>
      <c r="M32" s="23" t="n">
        <f aca="false">IF(N31&lt;=0.005,0,MIN(N31*(1+Inputs!$C$7/12),MIN(Inputs!$D$7,N31*(1+Inputs!$C$7/12))+IF(D32=F32,H32,0)))</f>
        <v>0</v>
      </c>
      <c r="N32" s="23" t="n">
        <f aca="false">MAX(0,N31*(1+Inputs!$C$7/12)-M32)</f>
        <v>0</v>
      </c>
      <c r="O32" s="23" t="n">
        <f aca="false">IF(P31&lt;=0.005,0,MIN(P31*(1+Inputs!$C$8/12),MIN(Inputs!$D$8,P31*(1+Inputs!$C$8/12))+IF(E32=F32,H32,0)))</f>
        <v>0</v>
      </c>
      <c r="P32" s="23" t="n">
        <f aca="false">MAX(0,P31*(1+Inputs!$C$8/12)-O32)</f>
        <v>0</v>
      </c>
      <c r="Q32" s="21"/>
      <c r="R32" s="23" t="n">
        <f aca="false">J32+L32+N32+P32</f>
        <v>0</v>
      </c>
      <c r="S32" s="23" t="n">
        <f aca="false">S31+IF(J31&gt;0.005,J31*Inputs!$C$5/12,0)+IF(L31&gt;0.005,L31*Inputs!$C$6/12,0)+IF(N31&gt;0.005,N31*Inputs!$C$7/12,0)+IF(P31&gt;0.005,P31*Inputs!$C$8/12,0)</f>
        <v>41986.8840346012</v>
      </c>
    </row>
    <row r="33" customFormat="false" ht="15" hidden="false" customHeight="true" outlineLevel="0" collapsed="false">
      <c r="A33" s="21" t="n">
        <f aca="false">A32+1</f>
        <v>31</v>
      </c>
      <c r="B33" s="21" t="n">
        <f aca="false">IF(J32&gt;0.005,B$2,999)</f>
        <v>999</v>
      </c>
      <c r="C33" s="21" t="n">
        <f aca="false">IF(L32&gt;0.005,C$2,999)</f>
        <v>999</v>
      </c>
      <c r="D33" s="21" t="n">
        <f aca="false">IF(N32&gt;0.005,D$2,999)</f>
        <v>999</v>
      </c>
      <c r="E33" s="21" t="n">
        <f aca="false">IF(P32&gt;0.005,E$2,999)</f>
        <v>999</v>
      </c>
      <c r="F33" s="21" t="n">
        <f aca="false">MIN(B33:E33)</f>
        <v>999</v>
      </c>
      <c r="G33" s="21" t="n">
        <f aca="false">IF(J32&gt;0.005,MIN(Inputs!$D$5,J32*(1+Inputs!$C$5/12)),0)+IF(L32&gt;0.005,MIN(Inputs!$D$6,L32*(1+Inputs!$C$6/12)),0)+IF(N32&gt;0.005,MIN(Inputs!$D$7,N32*(1+Inputs!$C$7/12)),0)+IF(P32&gt;0.005,MIN(Inputs!$D$8,P32*(1+Inputs!$C$8/12)),0)</f>
        <v>0</v>
      </c>
      <c r="H33" s="21" t="n">
        <f aca="false">MAX(0,Inputs!$B$11-G33)</f>
        <v>6000</v>
      </c>
      <c r="I33" s="23" t="n">
        <f aca="false">IF(J32&lt;=0.005,0,MIN(J32*(1+Inputs!$C$5/12),MIN(Inputs!$D$5,J32*(1+Inputs!$C$5/12))+IF(B33=F33,H33,0)))</f>
        <v>0</v>
      </c>
      <c r="J33" s="23" t="n">
        <f aca="false">MAX(0,J32*(1+Inputs!$C$5/12)-I33)</f>
        <v>0</v>
      </c>
      <c r="K33" s="23" t="n">
        <f aca="false">IF(L32&lt;=0.005,0,MIN(L32*(1+Inputs!$C$6/12),MIN(Inputs!$D$6,L32*(1+Inputs!$C$6/12))+IF(C33=F33,H33,0)))</f>
        <v>0</v>
      </c>
      <c r="L33" s="23" t="n">
        <f aca="false">MAX(0,L32*(1+Inputs!$C$6/12)-K33)</f>
        <v>0</v>
      </c>
      <c r="M33" s="23" t="n">
        <f aca="false">IF(N32&lt;=0.005,0,MIN(N32*(1+Inputs!$C$7/12),MIN(Inputs!$D$7,N32*(1+Inputs!$C$7/12))+IF(D33=F33,H33,0)))</f>
        <v>0</v>
      </c>
      <c r="N33" s="23" t="n">
        <f aca="false">MAX(0,N32*(1+Inputs!$C$7/12)-M33)</f>
        <v>0</v>
      </c>
      <c r="O33" s="23" t="n">
        <f aca="false">IF(P32&lt;=0.005,0,MIN(P32*(1+Inputs!$C$8/12),MIN(Inputs!$D$8,P32*(1+Inputs!$C$8/12))+IF(E33=F33,H33,0)))</f>
        <v>0</v>
      </c>
      <c r="P33" s="23" t="n">
        <f aca="false">MAX(0,P32*(1+Inputs!$C$8/12)-O33)</f>
        <v>0</v>
      </c>
      <c r="Q33" s="21"/>
      <c r="R33" s="23" t="n">
        <f aca="false">J33+L33+N33+P33</f>
        <v>0</v>
      </c>
      <c r="S33" s="23" t="n">
        <f aca="false">S32+IF(J32&gt;0.005,J32*Inputs!$C$5/12,0)+IF(L32&gt;0.005,L32*Inputs!$C$6/12,0)+IF(N32&gt;0.005,N32*Inputs!$C$7/12,0)+IF(P32&gt;0.005,P32*Inputs!$C$8/12,0)</f>
        <v>41986.8840346012</v>
      </c>
    </row>
    <row r="34" customFormat="false" ht="15" hidden="false" customHeight="true" outlineLevel="0" collapsed="false">
      <c r="A34" s="21" t="n">
        <f aca="false">A33+1</f>
        <v>32</v>
      </c>
      <c r="B34" s="21" t="n">
        <f aca="false">IF(J33&gt;0.005,B$2,999)</f>
        <v>999</v>
      </c>
      <c r="C34" s="21" t="n">
        <f aca="false">IF(L33&gt;0.005,C$2,999)</f>
        <v>999</v>
      </c>
      <c r="D34" s="21" t="n">
        <f aca="false">IF(N33&gt;0.005,D$2,999)</f>
        <v>999</v>
      </c>
      <c r="E34" s="21" t="n">
        <f aca="false">IF(P33&gt;0.005,E$2,999)</f>
        <v>999</v>
      </c>
      <c r="F34" s="21" t="n">
        <f aca="false">MIN(B34:E34)</f>
        <v>999</v>
      </c>
      <c r="G34" s="21" t="n">
        <f aca="false">IF(J33&gt;0.005,MIN(Inputs!$D$5,J33*(1+Inputs!$C$5/12)),0)+IF(L33&gt;0.005,MIN(Inputs!$D$6,L33*(1+Inputs!$C$6/12)),0)+IF(N33&gt;0.005,MIN(Inputs!$D$7,N33*(1+Inputs!$C$7/12)),0)+IF(P33&gt;0.005,MIN(Inputs!$D$8,P33*(1+Inputs!$C$8/12)),0)</f>
        <v>0</v>
      </c>
      <c r="H34" s="21" t="n">
        <f aca="false">MAX(0,Inputs!$B$11-G34)</f>
        <v>6000</v>
      </c>
      <c r="I34" s="23" t="n">
        <f aca="false">IF(J33&lt;=0.005,0,MIN(J33*(1+Inputs!$C$5/12),MIN(Inputs!$D$5,J33*(1+Inputs!$C$5/12))+IF(B34=F34,H34,0)))</f>
        <v>0</v>
      </c>
      <c r="J34" s="23" t="n">
        <f aca="false">MAX(0,J33*(1+Inputs!$C$5/12)-I34)</f>
        <v>0</v>
      </c>
      <c r="K34" s="23" t="n">
        <f aca="false">IF(L33&lt;=0.005,0,MIN(L33*(1+Inputs!$C$6/12),MIN(Inputs!$D$6,L33*(1+Inputs!$C$6/12))+IF(C34=F34,H34,0)))</f>
        <v>0</v>
      </c>
      <c r="L34" s="23" t="n">
        <f aca="false">MAX(0,L33*(1+Inputs!$C$6/12)-K34)</f>
        <v>0</v>
      </c>
      <c r="M34" s="23" t="n">
        <f aca="false">IF(N33&lt;=0.005,0,MIN(N33*(1+Inputs!$C$7/12),MIN(Inputs!$D$7,N33*(1+Inputs!$C$7/12))+IF(D34=F34,H34,0)))</f>
        <v>0</v>
      </c>
      <c r="N34" s="23" t="n">
        <f aca="false">MAX(0,N33*(1+Inputs!$C$7/12)-M34)</f>
        <v>0</v>
      </c>
      <c r="O34" s="23" t="n">
        <f aca="false">IF(P33&lt;=0.005,0,MIN(P33*(1+Inputs!$C$8/12),MIN(Inputs!$D$8,P33*(1+Inputs!$C$8/12))+IF(E34=F34,H34,0)))</f>
        <v>0</v>
      </c>
      <c r="P34" s="23" t="n">
        <f aca="false">MAX(0,P33*(1+Inputs!$C$8/12)-O34)</f>
        <v>0</v>
      </c>
      <c r="Q34" s="21"/>
      <c r="R34" s="23" t="n">
        <f aca="false">J34+L34+N34+P34</f>
        <v>0</v>
      </c>
      <c r="S34" s="23" t="n">
        <f aca="false">S33+IF(J33&gt;0.005,J33*Inputs!$C$5/12,0)+IF(L33&gt;0.005,L33*Inputs!$C$6/12,0)+IF(N33&gt;0.005,N33*Inputs!$C$7/12,0)+IF(P33&gt;0.005,P33*Inputs!$C$8/12,0)</f>
        <v>41986.8840346012</v>
      </c>
    </row>
    <row r="35" customFormat="false" ht="15" hidden="false" customHeight="true" outlineLevel="0" collapsed="false">
      <c r="A35" s="21" t="n">
        <f aca="false">A34+1</f>
        <v>33</v>
      </c>
      <c r="B35" s="21" t="n">
        <f aca="false">IF(J34&gt;0.005,B$2,999)</f>
        <v>999</v>
      </c>
      <c r="C35" s="21" t="n">
        <f aca="false">IF(L34&gt;0.005,C$2,999)</f>
        <v>999</v>
      </c>
      <c r="D35" s="21" t="n">
        <f aca="false">IF(N34&gt;0.005,D$2,999)</f>
        <v>999</v>
      </c>
      <c r="E35" s="21" t="n">
        <f aca="false">IF(P34&gt;0.005,E$2,999)</f>
        <v>999</v>
      </c>
      <c r="F35" s="21" t="n">
        <f aca="false">MIN(B35:E35)</f>
        <v>999</v>
      </c>
      <c r="G35" s="21" t="n">
        <f aca="false">IF(J34&gt;0.005,MIN(Inputs!$D$5,J34*(1+Inputs!$C$5/12)),0)+IF(L34&gt;0.005,MIN(Inputs!$D$6,L34*(1+Inputs!$C$6/12)),0)+IF(N34&gt;0.005,MIN(Inputs!$D$7,N34*(1+Inputs!$C$7/12)),0)+IF(P34&gt;0.005,MIN(Inputs!$D$8,P34*(1+Inputs!$C$8/12)),0)</f>
        <v>0</v>
      </c>
      <c r="H35" s="21" t="n">
        <f aca="false">MAX(0,Inputs!$B$11-G35)</f>
        <v>6000</v>
      </c>
      <c r="I35" s="23" t="n">
        <f aca="false">IF(J34&lt;=0.005,0,MIN(J34*(1+Inputs!$C$5/12),MIN(Inputs!$D$5,J34*(1+Inputs!$C$5/12))+IF(B35=F35,H35,0)))</f>
        <v>0</v>
      </c>
      <c r="J35" s="23" t="n">
        <f aca="false">MAX(0,J34*(1+Inputs!$C$5/12)-I35)</f>
        <v>0</v>
      </c>
      <c r="K35" s="23" t="n">
        <f aca="false">IF(L34&lt;=0.005,0,MIN(L34*(1+Inputs!$C$6/12),MIN(Inputs!$D$6,L34*(1+Inputs!$C$6/12))+IF(C35=F35,H35,0)))</f>
        <v>0</v>
      </c>
      <c r="L35" s="23" t="n">
        <f aca="false">MAX(0,L34*(1+Inputs!$C$6/12)-K35)</f>
        <v>0</v>
      </c>
      <c r="M35" s="23" t="n">
        <f aca="false">IF(N34&lt;=0.005,0,MIN(N34*(1+Inputs!$C$7/12),MIN(Inputs!$D$7,N34*(1+Inputs!$C$7/12))+IF(D35=F35,H35,0)))</f>
        <v>0</v>
      </c>
      <c r="N35" s="23" t="n">
        <f aca="false">MAX(0,N34*(1+Inputs!$C$7/12)-M35)</f>
        <v>0</v>
      </c>
      <c r="O35" s="23" t="n">
        <f aca="false">IF(P34&lt;=0.005,0,MIN(P34*(1+Inputs!$C$8/12),MIN(Inputs!$D$8,P34*(1+Inputs!$C$8/12))+IF(E35=F35,H35,0)))</f>
        <v>0</v>
      </c>
      <c r="P35" s="23" t="n">
        <f aca="false">MAX(0,P34*(1+Inputs!$C$8/12)-O35)</f>
        <v>0</v>
      </c>
      <c r="Q35" s="21"/>
      <c r="R35" s="23" t="n">
        <f aca="false">J35+L35+N35+P35</f>
        <v>0</v>
      </c>
      <c r="S35" s="23" t="n">
        <f aca="false">S34+IF(J34&gt;0.005,J34*Inputs!$C$5/12,0)+IF(L34&gt;0.005,L34*Inputs!$C$6/12,0)+IF(N34&gt;0.005,N34*Inputs!$C$7/12,0)+IF(P34&gt;0.005,P34*Inputs!$C$8/12,0)</f>
        <v>41986.8840346012</v>
      </c>
    </row>
    <row r="36" customFormat="false" ht="15" hidden="false" customHeight="true" outlineLevel="0" collapsed="false">
      <c r="A36" s="21" t="n">
        <f aca="false">A35+1</f>
        <v>34</v>
      </c>
      <c r="B36" s="21" t="n">
        <f aca="false">IF(J35&gt;0.005,B$2,999)</f>
        <v>999</v>
      </c>
      <c r="C36" s="21" t="n">
        <f aca="false">IF(L35&gt;0.005,C$2,999)</f>
        <v>999</v>
      </c>
      <c r="D36" s="21" t="n">
        <f aca="false">IF(N35&gt;0.005,D$2,999)</f>
        <v>999</v>
      </c>
      <c r="E36" s="21" t="n">
        <f aca="false">IF(P35&gt;0.005,E$2,999)</f>
        <v>999</v>
      </c>
      <c r="F36" s="21" t="n">
        <f aca="false">MIN(B36:E36)</f>
        <v>999</v>
      </c>
      <c r="G36" s="21" t="n">
        <f aca="false">IF(J35&gt;0.005,MIN(Inputs!$D$5,J35*(1+Inputs!$C$5/12)),0)+IF(L35&gt;0.005,MIN(Inputs!$D$6,L35*(1+Inputs!$C$6/12)),0)+IF(N35&gt;0.005,MIN(Inputs!$D$7,N35*(1+Inputs!$C$7/12)),0)+IF(P35&gt;0.005,MIN(Inputs!$D$8,P35*(1+Inputs!$C$8/12)),0)</f>
        <v>0</v>
      </c>
      <c r="H36" s="21" t="n">
        <f aca="false">MAX(0,Inputs!$B$11-G36)</f>
        <v>6000</v>
      </c>
      <c r="I36" s="23" t="n">
        <f aca="false">IF(J35&lt;=0.005,0,MIN(J35*(1+Inputs!$C$5/12),MIN(Inputs!$D$5,J35*(1+Inputs!$C$5/12))+IF(B36=F36,H36,0)))</f>
        <v>0</v>
      </c>
      <c r="J36" s="23" t="n">
        <f aca="false">MAX(0,J35*(1+Inputs!$C$5/12)-I36)</f>
        <v>0</v>
      </c>
      <c r="K36" s="23" t="n">
        <f aca="false">IF(L35&lt;=0.005,0,MIN(L35*(1+Inputs!$C$6/12),MIN(Inputs!$D$6,L35*(1+Inputs!$C$6/12))+IF(C36=F36,H36,0)))</f>
        <v>0</v>
      </c>
      <c r="L36" s="23" t="n">
        <f aca="false">MAX(0,L35*(1+Inputs!$C$6/12)-K36)</f>
        <v>0</v>
      </c>
      <c r="M36" s="23" t="n">
        <f aca="false">IF(N35&lt;=0.005,0,MIN(N35*(1+Inputs!$C$7/12),MIN(Inputs!$D$7,N35*(1+Inputs!$C$7/12))+IF(D36=F36,H36,0)))</f>
        <v>0</v>
      </c>
      <c r="N36" s="23" t="n">
        <f aca="false">MAX(0,N35*(1+Inputs!$C$7/12)-M36)</f>
        <v>0</v>
      </c>
      <c r="O36" s="23" t="n">
        <f aca="false">IF(P35&lt;=0.005,0,MIN(P35*(1+Inputs!$C$8/12),MIN(Inputs!$D$8,P35*(1+Inputs!$C$8/12))+IF(E36=F36,H36,0)))</f>
        <v>0</v>
      </c>
      <c r="P36" s="23" t="n">
        <f aca="false">MAX(0,P35*(1+Inputs!$C$8/12)-O36)</f>
        <v>0</v>
      </c>
      <c r="Q36" s="21"/>
      <c r="R36" s="23" t="n">
        <f aca="false">J36+L36+N36+P36</f>
        <v>0</v>
      </c>
      <c r="S36" s="23" t="n">
        <f aca="false">S35+IF(J35&gt;0.005,J35*Inputs!$C$5/12,0)+IF(L35&gt;0.005,L35*Inputs!$C$6/12,0)+IF(N35&gt;0.005,N35*Inputs!$C$7/12,0)+IF(P35&gt;0.005,P35*Inputs!$C$8/12,0)</f>
        <v>41986.8840346012</v>
      </c>
    </row>
    <row r="37" customFormat="false" ht="15" hidden="false" customHeight="true" outlineLevel="0" collapsed="false">
      <c r="A37" s="21" t="n">
        <f aca="false">A36+1</f>
        <v>35</v>
      </c>
      <c r="B37" s="21" t="n">
        <f aca="false">IF(J36&gt;0.005,B$2,999)</f>
        <v>999</v>
      </c>
      <c r="C37" s="21" t="n">
        <f aca="false">IF(L36&gt;0.005,C$2,999)</f>
        <v>999</v>
      </c>
      <c r="D37" s="21" t="n">
        <f aca="false">IF(N36&gt;0.005,D$2,999)</f>
        <v>999</v>
      </c>
      <c r="E37" s="21" t="n">
        <f aca="false">IF(P36&gt;0.005,E$2,999)</f>
        <v>999</v>
      </c>
      <c r="F37" s="21" t="n">
        <f aca="false">MIN(B37:E37)</f>
        <v>999</v>
      </c>
      <c r="G37" s="21" t="n">
        <f aca="false">IF(J36&gt;0.005,MIN(Inputs!$D$5,J36*(1+Inputs!$C$5/12)),0)+IF(L36&gt;0.005,MIN(Inputs!$D$6,L36*(1+Inputs!$C$6/12)),0)+IF(N36&gt;0.005,MIN(Inputs!$D$7,N36*(1+Inputs!$C$7/12)),0)+IF(P36&gt;0.005,MIN(Inputs!$D$8,P36*(1+Inputs!$C$8/12)),0)</f>
        <v>0</v>
      </c>
      <c r="H37" s="21" t="n">
        <f aca="false">MAX(0,Inputs!$B$11-G37)</f>
        <v>6000</v>
      </c>
      <c r="I37" s="23" t="n">
        <f aca="false">IF(J36&lt;=0.005,0,MIN(J36*(1+Inputs!$C$5/12),MIN(Inputs!$D$5,J36*(1+Inputs!$C$5/12))+IF(B37=F37,H37,0)))</f>
        <v>0</v>
      </c>
      <c r="J37" s="23" t="n">
        <f aca="false">MAX(0,J36*(1+Inputs!$C$5/12)-I37)</f>
        <v>0</v>
      </c>
      <c r="K37" s="23" t="n">
        <f aca="false">IF(L36&lt;=0.005,0,MIN(L36*(1+Inputs!$C$6/12),MIN(Inputs!$D$6,L36*(1+Inputs!$C$6/12))+IF(C37=F37,H37,0)))</f>
        <v>0</v>
      </c>
      <c r="L37" s="23" t="n">
        <f aca="false">MAX(0,L36*(1+Inputs!$C$6/12)-K37)</f>
        <v>0</v>
      </c>
      <c r="M37" s="23" t="n">
        <f aca="false">IF(N36&lt;=0.005,0,MIN(N36*(1+Inputs!$C$7/12),MIN(Inputs!$D$7,N36*(1+Inputs!$C$7/12))+IF(D37=F37,H37,0)))</f>
        <v>0</v>
      </c>
      <c r="N37" s="23" t="n">
        <f aca="false">MAX(0,N36*(1+Inputs!$C$7/12)-M37)</f>
        <v>0</v>
      </c>
      <c r="O37" s="23" t="n">
        <f aca="false">IF(P36&lt;=0.005,0,MIN(P36*(1+Inputs!$C$8/12),MIN(Inputs!$D$8,P36*(1+Inputs!$C$8/12))+IF(E37=F37,H37,0)))</f>
        <v>0</v>
      </c>
      <c r="P37" s="23" t="n">
        <f aca="false">MAX(0,P36*(1+Inputs!$C$8/12)-O37)</f>
        <v>0</v>
      </c>
      <c r="Q37" s="21"/>
      <c r="R37" s="23" t="n">
        <f aca="false">J37+L37+N37+P37</f>
        <v>0</v>
      </c>
      <c r="S37" s="23" t="n">
        <f aca="false">S36+IF(J36&gt;0.005,J36*Inputs!$C$5/12,0)+IF(L36&gt;0.005,L36*Inputs!$C$6/12,0)+IF(N36&gt;0.005,N36*Inputs!$C$7/12,0)+IF(P36&gt;0.005,P36*Inputs!$C$8/12,0)</f>
        <v>41986.8840346012</v>
      </c>
    </row>
    <row r="38" customFormat="false" ht="15" hidden="false" customHeight="true" outlineLevel="0" collapsed="false">
      <c r="A38" s="21" t="n">
        <f aca="false">A37+1</f>
        <v>36</v>
      </c>
      <c r="B38" s="21" t="n">
        <f aca="false">IF(J37&gt;0.005,B$2,999)</f>
        <v>999</v>
      </c>
      <c r="C38" s="21" t="n">
        <f aca="false">IF(L37&gt;0.005,C$2,999)</f>
        <v>999</v>
      </c>
      <c r="D38" s="21" t="n">
        <f aca="false">IF(N37&gt;0.005,D$2,999)</f>
        <v>999</v>
      </c>
      <c r="E38" s="21" t="n">
        <f aca="false">IF(P37&gt;0.005,E$2,999)</f>
        <v>999</v>
      </c>
      <c r="F38" s="21" t="n">
        <f aca="false">MIN(B38:E38)</f>
        <v>999</v>
      </c>
      <c r="G38" s="21" t="n">
        <f aca="false">IF(J37&gt;0.005,MIN(Inputs!$D$5,J37*(1+Inputs!$C$5/12)),0)+IF(L37&gt;0.005,MIN(Inputs!$D$6,L37*(1+Inputs!$C$6/12)),0)+IF(N37&gt;0.005,MIN(Inputs!$D$7,N37*(1+Inputs!$C$7/12)),0)+IF(P37&gt;0.005,MIN(Inputs!$D$8,P37*(1+Inputs!$C$8/12)),0)</f>
        <v>0</v>
      </c>
      <c r="H38" s="21" t="n">
        <f aca="false">MAX(0,Inputs!$B$11-G38)</f>
        <v>6000</v>
      </c>
      <c r="I38" s="23" t="n">
        <f aca="false">IF(J37&lt;=0.005,0,MIN(J37*(1+Inputs!$C$5/12),MIN(Inputs!$D$5,J37*(1+Inputs!$C$5/12))+IF(B38=F38,H38,0)))</f>
        <v>0</v>
      </c>
      <c r="J38" s="23" t="n">
        <f aca="false">MAX(0,J37*(1+Inputs!$C$5/12)-I38)</f>
        <v>0</v>
      </c>
      <c r="K38" s="23" t="n">
        <f aca="false">IF(L37&lt;=0.005,0,MIN(L37*(1+Inputs!$C$6/12),MIN(Inputs!$D$6,L37*(1+Inputs!$C$6/12))+IF(C38=F38,H38,0)))</f>
        <v>0</v>
      </c>
      <c r="L38" s="23" t="n">
        <f aca="false">MAX(0,L37*(1+Inputs!$C$6/12)-K38)</f>
        <v>0</v>
      </c>
      <c r="M38" s="23" t="n">
        <f aca="false">IF(N37&lt;=0.005,0,MIN(N37*(1+Inputs!$C$7/12),MIN(Inputs!$D$7,N37*(1+Inputs!$C$7/12))+IF(D38=F38,H38,0)))</f>
        <v>0</v>
      </c>
      <c r="N38" s="23" t="n">
        <f aca="false">MAX(0,N37*(1+Inputs!$C$7/12)-M38)</f>
        <v>0</v>
      </c>
      <c r="O38" s="23" t="n">
        <f aca="false">IF(P37&lt;=0.005,0,MIN(P37*(1+Inputs!$C$8/12),MIN(Inputs!$D$8,P37*(1+Inputs!$C$8/12))+IF(E38=F38,H38,0)))</f>
        <v>0</v>
      </c>
      <c r="P38" s="23" t="n">
        <f aca="false">MAX(0,P37*(1+Inputs!$C$8/12)-O38)</f>
        <v>0</v>
      </c>
      <c r="Q38" s="21"/>
      <c r="R38" s="23" t="n">
        <f aca="false">J38+L38+N38+P38</f>
        <v>0</v>
      </c>
      <c r="S38" s="23" t="n">
        <f aca="false">S37+IF(J37&gt;0.005,J37*Inputs!$C$5/12,0)+IF(L37&gt;0.005,L37*Inputs!$C$6/12,0)+IF(N37&gt;0.005,N37*Inputs!$C$7/12,0)+IF(P37&gt;0.005,P37*Inputs!$C$8/12,0)</f>
        <v>41986.8840346012</v>
      </c>
    </row>
    <row r="39" customFormat="false" ht="15" hidden="false" customHeight="true" outlineLevel="0" collapsed="false">
      <c r="A39" s="21" t="n">
        <f aca="false">A38+1</f>
        <v>37</v>
      </c>
      <c r="B39" s="21" t="n">
        <f aca="false">IF(J38&gt;0.005,B$2,999)</f>
        <v>999</v>
      </c>
      <c r="C39" s="21" t="n">
        <f aca="false">IF(L38&gt;0.005,C$2,999)</f>
        <v>999</v>
      </c>
      <c r="D39" s="21" t="n">
        <f aca="false">IF(N38&gt;0.005,D$2,999)</f>
        <v>999</v>
      </c>
      <c r="E39" s="21" t="n">
        <f aca="false">IF(P38&gt;0.005,E$2,999)</f>
        <v>999</v>
      </c>
      <c r="F39" s="21" t="n">
        <f aca="false">MIN(B39:E39)</f>
        <v>999</v>
      </c>
      <c r="G39" s="21" t="n">
        <f aca="false">IF(J38&gt;0.005,MIN(Inputs!$D$5,J38*(1+Inputs!$C$5/12)),0)+IF(L38&gt;0.005,MIN(Inputs!$D$6,L38*(1+Inputs!$C$6/12)),0)+IF(N38&gt;0.005,MIN(Inputs!$D$7,N38*(1+Inputs!$C$7/12)),0)+IF(P38&gt;0.005,MIN(Inputs!$D$8,P38*(1+Inputs!$C$8/12)),0)</f>
        <v>0</v>
      </c>
      <c r="H39" s="21" t="n">
        <f aca="false">MAX(0,Inputs!$B$11-G39)</f>
        <v>6000</v>
      </c>
      <c r="I39" s="23" t="n">
        <f aca="false">IF(J38&lt;=0.005,0,MIN(J38*(1+Inputs!$C$5/12),MIN(Inputs!$D$5,J38*(1+Inputs!$C$5/12))+IF(B39=F39,H39,0)))</f>
        <v>0</v>
      </c>
      <c r="J39" s="23" t="n">
        <f aca="false">MAX(0,J38*(1+Inputs!$C$5/12)-I39)</f>
        <v>0</v>
      </c>
      <c r="K39" s="23" t="n">
        <f aca="false">IF(L38&lt;=0.005,0,MIN(L38*(1+Inputs!$C$6/12),MIN(Inputs!$D$6,L38*(1+Inputs!$C$6/12))+IF(C39=F39,H39,0)))</f>
        <v>0</v>
      </c>
      <c r="L39" s="23" t="n">
        <f aca="false">MAX(0,L38*(1+Inputs!$C$6/12)-K39)</f>
        <v>0</v>
      </c>
      <c r="M39" s="23" t="n">
        <f aca="false">IF(N38&lt;=0.005,0,MIN(N38*(1+Inputs!$C$7/12),MIN(Inputs!$D$7,N38*(1+Inputs!$C$7/12))+IF(D39=F39,H39,0)))</f>
        <v>0</v>
      </c>
      <c r="N39" s="23" t="n">
        <f aca="false">MAX(0,N38*(1+Inputs!$C$7/12)-M39)</f>
        <v>0</v>
      </c>
      <c r="O39" s="23" t="n">
        <f aca="false">IF(P38&lt;=0.005,0,MIN(P38*(1+Inputs!$C$8/12),MIN(Inputs!$D$8,P38*(1+Inputs!$C$8/12))+IF(E39=F39,H39,0)))</f>
        <v>0</v>
      </c>
      <c r="P39" s="23" t="n">
        <f aca="false">MAX(0,P38*(1+Inputs!$C$8/12)-O39)</f>
        <v>0</v>
      </c>
      <c r="Q39" s="21"/>
      <c r="R39" s="23" t="n">
        <f aca="false">J39+L39+N39+P39</f>
        <v>0</v>
      </c>
      <c r="S39" s="23" t="n">
        <f aca="false">S38+IF(J38&gt;0.005,J38*Inputs!$C$5/12,0)+IF(L38&gt;0.005,L38*Inputs!$C$6/12,0)+IF(N38&gt;0.005,N38*Inputs!$C$7/12,0)+IF(P38&gt;0.005,P38*Inputs!$C$8/12,0)</f>
        <v>41986.8840346012</v>
      </c>
    </row>
    <row r="40" customFormat="false" ht="15" hidden="false" customHeight="true" outlineLevel="0" collapsed="false">
      <c r="A40" s="21" t="n">
        <f aca="false">A39+1</f>
        <v>38</v>
      </c>
      <c r="B40" s="21" t="n">
        <f aca="false">IF(J39&gt;0.005,B$2,999)</f>
        <v>999</v>
      </c>
      <c r="C40" s="21" t="n">
        <f aca="false">IF(L39&gt;0.005,C$2,999)</f>
        <v>999</v>
      </c>
      <c r="D40" s="21" t="n">
        <f aca="false">IF(N39&gt;0.005,D$2,999)</f>
        <v>999</v>
      </c>
      <c r="E40" s="21" t="n">
        <f aca="false">IF(P39&gt;0.005,E$2,999)</f>
        <v>999</v>
      </c>
      <c r="F40" s="21" t="n">
        <f aca="false">MIN(B40:E40)</f>
        <v>999</v>
      </c>
      <c r="G40" s="21" t="n">
        <f aca="false">IF(J39&gt;0.005,MIN(Inputs!$D$5,J39*(1+Inputs!$C$5/12)),0)+IF(L39&gt;0.005,MIN(Inputs!$D$6,L39*(1+Inputs!$C$6/12)),0)+IF(N39&gt;0.005,MIN(Inputs!$D$7,N39*(1+Inputs!$C$7/12)),0)+IF(P39&gt;0.005,MIN(Inputs!$D$8,P39*(1+Inputs!$C$8/12)),0)</f>
        <v>0</v>
      </c>
      <c r="H40" s="21" t="n">
        <f aca="false">MAX(0,Inputs!$B$11-G40)</f>
        <v>6000</v>
      </c>
      <c r="I40" s="23" t="n">
        <f aca="false">IF(J39&lt;=0.005,0,MIN(J39*(1+Inputs!$C$5/12),MIN(Inputs!$D$5,J39*(1+Inputs!$C$5/12))+IF(B40=F40,H40,0)))</f>
        <v>0</v>
      </c>
      <c r="J40" s="23" t="n">
        <f aca="false">MAX(0,J39*(1+Inputs!$C$5/12)-I40)</f>
        <v>0</v>
      </c>
      <c r="K40" s="23" t="n">
        <f aca="false">IF(L39&lt;=0.005,0,MIN(L39*(1+Inputs!$C$6/12),MIN(Inputs!$D$6,L39*(1+Inputs!$C$6/12))+IF(C40=F40,H40,0)))</f>
        <v>0</v>
      </c>
      <c r="L40" s="23" t="n">
        <f aca="false">MAX(0,L39*(1+Inputs!$C$6/12)-K40)</f>
        <v>0</v>
      </c>
      <c r="M40" s="23" t="n">
        <f aca="false">IF(N39&lt;=0.005,0,MIN(N39*(1+Inputs!$C$7/12),MIN(Inputs!$D$7,N39*(1+Inputs!$C$7/12))+IF(D40=F40,H40,0)))</f>
        <v>0</v>
      </c>
      <c r="N40" s="23" t="n">
        <f aca="false">MAX(0,N39*(1+Inputs!$C$7/12)-M40)</f>
        <v>0</v>
      </c>
      <c r="O40" s="23" t="n">
        <f aca="false">IF(P39&lt;=0.005,0,MIN(P39*(1+Inputs!$C$8/12),MIN(Inputs!$D$8,P39*(1+Inputs!$C$8/12))+IF(E40=F40,H40,0)))</f>
        <v>0</v>
      </c>
      <c r="P40" s="23" t="n">
        <f aca="false">MAX(0,P39*(1+Inputs!$C$8/12)-O40)</f>
        <v>0</v>
      </c>
      <c r="Q40" s="21"/>
      <c r="R40" s="23" t="n">
        <f aca="false">J40+L40+N40+P40</f>
        <v>0</v>
      </c>
      <c r="S40" s="23" t="n">
        <f aca="false">S39+IF(J39&gt;0.005,J39*Inputs!$C$5/12,0)+IF(L39&gt;0.005,L39*Inputs!$C$6/12,0)+IF(N39&gt;0.005,N39*Inputs!$C$7/12,0)+IF(P39&gt;0.005,P39*Inputs!$C$8/12,0)</f>
        <v>41986.8840346012</v>
      </c>
    </row>
    <row r="41" customFormat="false" ht="15" hidden="false" customHeight="true" outlineLevel="0" collapsed="false">
      <c r="A41" s="21" t="n">
        <f aca="false">A40+1</f>
        <v>39</v>
      </c>
      <c r="B41" s="21" t="n">
        <f aca="false">IF(J40&gt;0.005,B$2,999)</f>
        <v>999</v>
      </c>
      <c r="C41" s="21" t="n">
        <f aca="false">IF(L40&gt;0.005,C$2,999)</f>
        <v>999</v>
      </c>
      <c r="D41" s="21" t="n">
        <f aca="false">IF(N40&gt;0.005,D$2,999)</f>
        <v>999</v>
      </c>
      <c r="E41" s="21" t="n">
        <f aca="false">IF(P40&gt;0.005,E$2,999)</f>
        <v>999</v>
      </c>
      <c r="F41" s="21" t="n">
        <f aca="false">MIN(B41:E41)</f>
        <v>999</v>
      </c>
      <c r="G41" s="21" t="n">
        <f aca="false">IF(J40&gt;0.005,MIN(Inputs!$D$5,J40*(1+Inputs!$C$5/12)),0)+IF(L40&gt;0.005,MIN(Inputs!$D$6,L40*(1+Inputs!$C$6/12)),0)+IF(N40&gt;0.005,MIN(Inputs!$D$7,N40*(1+Inputs!$C$7/12)),0)+IF(P40&gt;0.005,MIN(Inputs!$D$8,P40*(1+Inputs!$C$8/12)),0)</f>
        <v>0</v>
      </c>
      <c r="H41" s="21" t="n">
        <f aca="false">MAX(0,Inputs!$B$11-G41)</f>
        <v>6000</v>
      </c>
      <c r="I41" s="23" t="n">
        <f aca="false">IF(J40&lt;=0.005,0,MIN(J40*(1+Inputs!$C$5/12),MIN(Inputs!$D$5,J40*(1+Inputs!$C$5/12))+IF(B41=F41,H41,0)))</f>
        <v>0</v>
      </c>
      <c r="J41" s="23" t="n">
        <f aca="false">MAX(0,J40*(1+Inputs!$C$5/12)-I41)</f>
        <v>0</v>
      </c>
      <c r="K41" s="23" t="n">
        <f aca="false">IF(L40&lt;=0.005,0,MIN(L40*(1+Inputs!$C$6/12),MIN(Inputs!$D$6,L40*(1+Inputs!$C$6/12))+IF(C41=F41,H41,0)))</f>
        <v>0</v>
      </c>
      <c r="L41" s="23" t="n">
        <f aca="false">MAX(0,L40*(1+Inputs!$C$6/12)-K41)</f>
        <v>0</v>
      </c>
      <c r="M41" s="23" t="n">
        <f aca="false">IF(N40&lt;=0.005,0,MIN(N40*(1+Inputs!$C$7/12),MIN(Inputs!$D$7,N40*(1+Inputs!$C$7/12))+IF(D41=F41,H41,0)))</f>
        <v>0</v>
      </c>
      <c r="N41" s="23" t="n">
        <f aca="false">MAX(0,N40*(1+Inputs!$C$7/12)-M41)</f>
        <v>0</v>
      </c>
      <c r="O41" s="23" t="n">
        <f aca="false">IF(P40&lt;=0.005,0,MIN(P40*(1+Inputs!$C$8/12),MIN(Inputs!$D$8,P40*(1+Inputs!$C$8/12))+IF(E41=F41,H41,0)))</f>
        <v>0</v>
      </c>
      <c r="P41" s="23" t="n">
        <f aca="false">MAX(0,P40*(1+Inputs!$C$8/12)-O41)</f>
        <v>0</v>
      </c>
      <c r="Q41" s="21"/>
      <c r="R41" s="23" t="n">
        <f aca="false">J41+L41+N41+P41</f>
        <v>0</v>
      </c>
      <c r="S41" s="23" t="n">
        <f aca="false">S40+IF(J40&gt;0.005,J40*Inputs!$C$5/12,0)+IF(L40&gt;0.005,L40*Inputs!$C$6/12,0)+IF(N40&gt;0.005,N40*Inputs!$C$7/12,0)+IF(P40&gt;0.005,P40*Inputs!$C$8/12,0)</f>
        <v>41986.8840346012</v>
      </c>
    </row>
    <row r="42" customFormat="false" ht="15" hidden="false" customHeight="true" outlineLevel="0" collapsed="false">
      <c r="A42" s="21" t="n">
        <f aca="false">A41+1</f>
        <v>40</v>
      </c>
      <c r="B42" s="21" t="n">
        <f aca="false">IF(J41&gt;0.005,B$2,999)</f>
        <v>999</v>
      </c>
      <c r="C42" s="21" t="n">
        <f aca="false">IF(L41&gt;0.005,C$2,999)</f>
        <v>999</v>
      </c>
      <c r="D42" s="21" t="n">
        <f aca="false">IF(N41&gt;0.005,D$2,999)</f>
        <v>999</v>
      </c>
      <c r="E42" s="21" t="n">
        <f aca="false">IF(P41&gt;0.005,E$2,999)</f>
        <v>999</v>
      </c>
      <c r="F42" s="21" t="n">
        <f aca="false">MIN(B42:E42)</f>
        <v>999</v>
      </c>
      <c r="G42" s="21" t="n">
        <f aca="false">IF(J41&gt;0.005,MIN(Inputs!$D$5,J41*(1+Inputs!$C$5/12)),0)+IF(L41&gt;0.005,MIN(Inputs!$D$6,L41*(1+Inputs!$C$6/12)),0)+IF(N41&gt;0.005,MIN(Inputs!$D$7,N41*(1+Inputs!$C$7/12)),0)+IF(P41&gt;0.005,MIN(Inputs!$D$8,P41*(1+Inputs!$C$8/12)),0)</f>
        <v>0</v>
      </c>
      <c r="H42" s="21" t="n">
        <f aca="false">MAX(0,Inputs!$B$11-G42)</f>
        <v>6000</v>
      </c>
      <c r="I42" s="23" t="n">
        <f aca="false">IF(J41&lt;=0.005,0,MIN(J41*(1+Inputs!$C$5/12),MIN(Inputs!$D$5,J41*(1+Inputs!$C$5/12))+IF(B42=F42,H42,0)))</f>
        <v>0</v>
      </c>
      <c r="J42" s="23" t="n">
        <f aca="false">MAX(0,J41*(1+Inputs!$C$5/12)-I42)</f>
        <v>0</v>
      </c>
      <c r="K42" s="23" t="n">
        <f aca="false">IF(L41&lt;=0.005,0,MIN(L41*(1+Inputs!$C$6/12),MIN(Inputs!$D$6,L41*(1+Inputs!$C$6/12))+IF(C42=F42,H42,0)))</f>
        <v>0</v>
      </c>
      <c r="L42" s="23" t="n">
        <f aca="false">MAX(0,L41*(1+Inputs!$C$6/12)-K42)</f>
        <v>0</v>
      </c>
      <c r="M42" s="23" t="n">
        <f aca="false">IF(N41&lt;=0.005,0,MIN(N41*(1+Inputs!$C$7/12),MIN(Inputs!$D$7,N41*(1+Inputs!$C$7/12))+IF(D42=F42,H42,0)))</f>
        <v>0</v>
      </c>
      <c r="N42" s="23" t="n">
        <f aca="false">MAX(0,N41*(1+Inputs!$C$7/12)-M42)</f>
        <v>0</v>
      </c>
      <c r="O42" s="23" t="n">
        <f aca="false">IF(P41&lt;=0.005,0,MIN(P41*(1+Inputs!$C$8/12),MIN(Inputs!$D$8,P41*(1+Inputs!$C$8/12))+IF(E42=F42,H42,0)))</f>
        <v>0</v>
      </c>
      <c r="P42" s="23" t="n">
        <f aca="false">MAX(0,P41*(1+Inputs!$C$8/12)-O42)</f>
        <v>0</v>
      </c>
      <c r="Q42" s="21"/>
      <c r="R42" s="23" t="n">
        <f aca="false">J42+L42+N42+P42</f>
        <v>0</v>
      </c>
      <c r="S42" s="23" t="n">
        <f aca="false">S41+IF(J41&gt;0.005,J41*Inputs!$C$5/12,0)+IF(L41&gt;0.005,L41*Inputs!$C$6/12,0)+IF(N41&gt;0.005,N41*Inputs!$C$7/12,0)+IF(P41&gt;0.005,P41*Inputs!$C$8/12,0)</f>
        <v>41986.8840346012</v>
      </c>
    </row>
    <row r="43" customFormat="false" ht="15" hidden="false" customHeight="true" outlineLevel="0" collapsed="false">
      <c r="A43" s="21" t="n">
        <f aca="false">A42+1</f>
        <v>41</v>
      </c>
      <c r="B43" s="21" t="n">
        <f aca="false">IF(J42&gt;0.005,B$2,999)</f>
        <v>999</v>
      </c>
      <c r="C43" s="21" t="n">
        <f aca="false">IF(L42&gt;0.005,C$2,999)</f>
        <v>999</v>
      </c>
      <c r="D43" s="21" t="n">
        <f aca="false">IF(N42&gt;0.005,D$2,999)</f>
        <v>999</v>
      </c>
      <c r="E43" s="21" t="n">
        <f aca="false">IF(P42&gt;0.005,E$2,999)</f>
        <v>999</v>
      </c>
      <c r="F43" s="21" t="n">
        <f aca="false">MIN(B43:E43)</f>
        <v>999</v>
      </c>
      <c r="G43" s="21" t="n">
        <f aca="false">IF(J42&gt;0.005,MIN(Inputs!$D$5,J42*(1+Inputs!$C$5/12)),0)+IF(L42&gt;0.005,MIN(Inputs!$D$6,L42*(1+Inputs!$C$6/12)),0)+IF(N42&gt;0.005,MIN(Inputs!$D$7,N42*(1+Inputs!$C$7/12)),0)+IF(P42&gt;0.005,MIN(Inputs!$D$8,P42*(1+Inputs!$C$8/12)),0)</f>
        <v>0</v>
      </c>
      <c r="H43" s="21" t="n">
        <f aca="false">MAX(0,Inputs!$B$11-G43)</f>
        <v>6000</v>
      </c>
      <c r="I43" s="23" t="n">
        <f aca="false">IF(J42&lt;=0.005,0,MIN(J42*(1+Inputs!$C$5/12),MIN(Inputs!$D$5,J42*(1+Inputs!$C$5/12))+IF(B43=F43,H43,0)))</f>
        <v>0</v>
      </c>
      <c r="J43" s="23" t="n">
        <f aca="false">MAX(0,J42*(1+Inputs!$C$5/12)-I43)</f>
        <v>0</v>
      </c>
      <c r="K43" s="23" t="n">
        <f aca="false">IF(L42&lt;=0.005,0,MIN(L42*(1+Inputs!$C$6/12),MIN(Inputs!$D$6,L42*(1+Inputs!$C$6/12))+IF(C43=F43,H43,0)))</f>
        <v>0</v>
      </c>
      <c r="L43" s="23" t="n">
        <f aca="false">MAX(0,L42*(1+Inputs!$C$6/12)-K43)</f>
        <v>0</v>
      </c>
      <c r="M43" s="23" t="n">
        <f aca="false">IF(N42&lt;=0.005,0,MIN(N42*(1+Inputs!$C$7/12),MIN(Inputs!$D$7,N42*(1+Inputs!$C$7/12))+IF(D43=F43,H43,0)))</f>
        <v>0</v>
      </c>
      <c r="N43" s="23" t="n">
        <f aca="false">MAX(0,N42*(1+Inputs!$C$7/12)-M43)</f>
        <v>0</v>
      </c>
      <c r="O43" s="23" t="n">
        <f aca="false">IF(P42&lt;=0.005,0,MIN(P42*(1+Inputs!$C$8/12),MIN(Inputs!$D$8,P42*(1+Inputs!$C$8/12))+IF(E43=F43,H43,0)))</f>
        <v>0</v>
      </c>
      <c r="P43" s="23" t="n">
        <f aca="false">MAX(0,P42*(1+Inputs!$C$8/12)-O43)</f>
        <v>0</v>
      </c>
      <c r="Q43" s="21"/>
      <c r="R43" s="23" t="n">
        <f aca="false">J43+L43+N43+P43</f>
        <v>0</v>
      </c>
      <c r="S43" s="23" t="n">
        <f aca="false">S42+IF(J42&gt;0.005,J42*Inputs!$C$5/12,0)+IF(L42&gt;0.005,L42*Inputs!$C$6/12,0)+IF(N42&gt;0.005,N42*Inputs!$C$7/12,0)+IF(P42&gt;0.005,P42*Inputs!$C$8/12,0)</f>
        <v>41986.8840346012</v>
      </c>
    </row>
    <row r="44" customFormat="false" ht="15" hidden="false" customHeight="true" outlineLevel="0" collapsed="false">
      <c r="A44" s="21" t="n">
        <f aca="false">A43+1</f>
        <v>42</v>
      </c>
      <c r="B44" s="21" t="n">
        <f aca="false">IF(J43&gt;0.005,B$2,999)</f>
        <v>999</v>
      </c>
      <c r="C44" s="21" t="n">
        <f aca="false">IF(L43&gt;0.005,C$2,999)</f>
        <v>999</v>
      </c>
      <c r="D44" s="21" t="n">
        <f aca="false">IF(N43&gt;0.005,D$2,999)</f>
        <v>999</v>
      </c>
      <c r="E44" s="21" t="n">
        <f aca="false">IF(P43&gt;0.005,E$2,999)</f>
        <v>999</v>
      </c>
      <c r="F44" s="21" t="n">
        <f aca="false">MIN(B44:E44)</f>
        <v>999</v>
      </c>
      <c r="G44" s="21" t="n">
        <f aca="false">IF(J43&gt;0.005,MIN(Inputs!$D$5,J43*(1+Inputs!$C$5/12)),0)+IF(L43&gt;0.005,MIN(Inputs!$D$6,L43*(1+Inputs!$C$6/12)),0)+IF(N43&gt;0.005,MIN(Inputs!$D$7,N43*(1+Inputs!$C$7/12)),0)+IF(P43&gt;0.005,MIN(Inputs!$D$8,P43*(1+Inputs!$C$8/12)),0)</f>
        <v>0</v>
      </c>
      <c r="H44" s="21" t="n">
        <f aca="false">MAX(0,Inputs!$B$11-G44)</f>
        <v>6000</v>
      </c>
      <c r="I44" s="23" t="n">
        <f aca="false">IF(J43&lt;=0.005,0,MIN(J43*(1+Inputs!$C$5/12),MIN(Inputs!$D$5,J43*(1+Inputs!$C$5/12))+IF(B44=F44,H44,0)))</f>
        <v>0</v>
      </c>
      <c r="J44" s="23" t="n">
        <f aca="false">MAX(0,J43*(1+Inputs!$C$5/12)-I44)</f>
        <v>0</v>
      </c>
      <c r="K44" s="23" t="n">
        <f aca="false">IF(L43&lt;=0.005,0,MIN(L43*(1+Inputs!$C$6/12),MIN(Inputs!$D$6,L43*(1+Inputs!$C$6/12))+IF(C44=F44,H44,0)))</f>
        <v>0</v>
      </c>
      <c r="L44" s="23" t="n">
        <f aca="false">MAX(0,L43*(1+Inputs!$C$6/12)-K44)</f>
        <v>0</v>
      </c>
      <c r="M44" s="23" t="n">
        <f aca="false">IF(N43&lt;=0.005,0,MIN(N43*(1+Inputs!$C$7/12),MIN(Inputs!$D$7,N43*(1+Inputs!$C$7/12))+IF(D44=F44,H44,0)))</f>
        <v>0</v>
      </c>
      <c r="N44" s="23" t="n">
        <f aca="false">MAX(0,N43*(1+Inputs!$C$7/12)-M44)</f>
        <v>0</v>
      </c>
      <c r="O44" s="23" t="n">
        <f aca="false">IF(P43&lt;=0.005,0,MIN(P43*(1+Inputs!$C$8/12),MIN(Inputs!$D$8,P43*(1+Inputs!$C$8/12))+IF(E44=F44,H44,0)))</f>
        <v>0</v>
      </c>
      <c r="P44" s="23" t="n">
        <f aca="false">MAX(0,P43*(1+Inputs!$C$8/12)-O44)</f>
        <v>0</v>
      </c>
      <c r="Q44" s="21"/>
      <c r="R44" s="23" t="n">
        <f aca="false">J44+L44+N44+P44</f>
        <v>0</v>
      </c>
      <c r="S44" s="23" t="n">
        <f aca="false">S43+IF(J43&gt;0.005,J43*Inputs!$C$5/12,0)+IF(L43&gt;0.005,L43*Inputs!$C$6/12,0)+IF(N43&gt;0.005,N43*Inputs!$C$7/12,0)+IF(P43&gt;0.005,P43*Inputs!$C$8/12,0)</f>
        <v>41986.8840346012</v>
      </c>
    </row>
    <row r="45" customFormat="false" ht="15" hidden="false" customHeight="true" outlineLevel="0" collapsed="false">
      <c r="A45" s="21" t="n">
        <f aca="false">A44+1</f>
        <v>43</v>
      </c>
      <c r="B45" s="21" t="n">
        <f aca="false">IF(J44&gt;0.005,B$2,999)</f>
        <v>999</v>
      </c>
      <c r="C45" s="21" t="n">
        <f aca="false">IF(L44&gt;0.005,C$2,999)</f>
        <v>999</v>
      </c>
      <c r="D45" s="21" t="n">
        <f aca="false">IF(N44&gt;0.005,D$2,999)</f>
        <v>999</v>
      </c>
      <c r="E45" s="21" t="n">
        <f aca="false">IF(P44&gt;0.005,E$2,999)</f>
        <v>999</v>
      </c>
      <c r="F45" s="21" t="n">
        <f aca="false">MIN(B45:E45)</f>
        <v>999</v>
      </c>
      <c r="G45" s="21" t="n">
        <f aca="false">IF(J44&gt;0.005,MIN(Inputs!$D$5,J44*(1+Inputs!$C$5/12)),0)+IF(L44&gt;0.005,MIN(Inputs!$D$6,L44*(1+Inputs!$C$6/12)),0)+IF(N44&gt;0.005,MIN(Inputs!$D$7,N44*(1+Inputs!$C$7/12)),0)+IF(P44&gt;0.005,MIN(Inputs!$D$8,P44*(1+Inputs!$C$8/12)),0)</f>
        <v>0</v>
      </c>
      <c r="H45" s="21" t="n">
        <f aca="false">MAX(0,Inputs!$B$11-G45)</f>
        <v>6000</v>
      </c>
      <c r="I45" s="23" t="n">
        <f aca="false">IF(J44&lt;=0.005,0,MIN(J44*(1+Inputs!$C$5/12),MIN(Inputs!$D$5,J44*(1+Inputs!$C$5/12))+IF(B45=F45,H45,0)))</f>
        <v>0</v>
      </c>
      <c r="J45" s="23" t="n">
        <f aca="false">MAX(0,J44*(1+Inputs!$C$5/12)-I45)</f>
        <v>0</v>
      </c>
      <c r="K45" s="23" t="n">
        <f aca="false">IF(L44&lt;=0.005,0,MIN(L44*(1+Inputs!$C$6/12),MIN(Inputs!$D$6,L44*(1+Inputs!$C$6/12))+IF(C45=F45,H45,0)))</f>
        <v>0</v>
      </c>
      <c r="L45" s="23" t="n">
        <f aca="false">MAX(0,L44*(1+Inputs!$C$6/12)-K45)</f>
        <v>0</v>
      </c>
      <c r="M45" s="23" t="n">
        <f aca="false">IF(N44&lt;=0.005,0,MIN(N44*(1+Inputs!$C$7/12),MIN(Inputs!$D$7,N44*(1+Inputs!$C$7/12))+IF(D45=F45,H45,0)))</f>
        <v>0</v>
      </c>
      <c r="N45" s="23" t="n">
        <f aca="false">MAX(0,N44*(1+Inputs!$C$7/12)-M45)</f>
        <v>0</v>
      </c>
      <c r="O45" s="23" t="n">
        <f aca="false">IF(P44&lt;=0.005,0,MIN(P44*(1+Inputs!$C$8/12),MIN(Inputs!$D$8,P44*(1+Inputs!$C$8/12))+IF(E45=F45,H45,0)))</f>
        <v>0</v>
      </c>
      <c r="P45" s="23" t="n">
        <f aca="false">MAX(0,P44*(1+Inputs!$C$8/12)-O45)</f>
        <v>0</v>
      </c>
      <c r="Q45" s="21"/>
      <c r="R45" s="23" t="n">
        <f aca="false">J45+L45+N45+P45</f>
        <v>0</v>
      </c>
      <c r="S45" s="23" t="n">
        <f aca="false">S44+IF(J44&gt;0.005,J44*Inputs!$C$5/12,0)+IF(L44&gt;0.005,L44*Inputs!$C$6/12,0)+IF(N44&gt;0.005,N44*Inputs!$C$7/12,0)+IF(P44&gt;0.005,P44*Inputs!$C$8/12,0)</f>
        <v>41986.8840346012</v>
      </c>
    </row>
    <row r="46" customFormat="false" ht="15" hidden="false" customHeight="true" outlineLevel="0" collapsed="false">
      <c r="A46" s="21" t="n">
        <f aca="false">A45+1</f>
        <v>44</v>
      </c>
      <c r="B46" s="21" t="n">
        <f aca="false">IF(J45&gt;0.005,B$2,999)</f>
        <v>999</v>
      </c>
      <c r="C46" s="21" t="n">
        <f aca="false">IF(L45&gt;0.005,C$2,999)</f>
        <v>999</v>
      </c>
      <c r="D46" s="21" t="n">
        <f aca="false">IF(N45&gt;0.005,D$2,999)</f>
        <v>999</v>
      </c>
      <c r="E46" s="21" t="n">
        <f aca="false">IF(P45&gt;0.005,E$2,999)</f>
        <v>999</v>
      </c>
      <c r="F46" s="21" t="n">
        <f aca="false">MIN(B46:E46)</f>
        <v>999</v>
      </c>
      <c r="G46" s="21" t="n">
        <f aca="false">IF(J45&gt;0.005,MIN(Inputs!$D$5,J45*(1+Inputs!$C$5/12)),0)+IF(L45&gt;0.005,MIN(Inputs!$D$6,L45*(1+Inputs!$C$6/12)),0)+IF(N45&gt;0.005,MIN(Inputs!$D$7,N45*(1+Inputs!$C$7/12)),0)+IF(P45&gt;0.005,MIN(Inputs!$D$8,P45*(1+Inputs!$C$8/12)),0)</f>
        <v>0</v>
      </c>
      <c r="H46" s="21" t="n">
        <f aca="false">MAX(0,Inputs!$B$11-G46)</f>
        <v>6000</v>
      </c>
      <c r="I46" s="23" t="n">
        <f aca="false">IF(J45&lt;=0.005,0,MIN(J45*(1+Inputs!$C$5/12),MIN(Inputs!$D$5,J45*(1+Inputs!$C$5/12))+IF(B46=F46,H46,0)))</f>
        <v>0</v>
      </c>
      <c r="J46" s="23" t="n">
        <f aca="false">MAX(0,J45*(1+Inputs!$C$5/12)-I46)</f>
        <v>0</v>
      </c>
      <c r="K46" s="23" t="n">
        <f aca="false">IF(L45&lt;=0.005,0,MIN(L45*(1+Inputs!$C$6/12),MIN(Inputs!$D$6,L45*(1+Inputs!$C$6/12))+IF(C46=F46,H46,0)))</f>
        <v>0</v>
      </c>
      <c r="L46" s="23" t="n">
        <f aca="false">MAX(0,L45*(1+Inputs!$C$6/12)-K46)</f>
        <v>0</v>
      </c>
      <c r="M46" s="23" t="n">
        <f aca="false">IF(N45&lt;=0.005,0,MIN(N45*(1+Inputs!$C$7/12),MIN(Inputs!$D$7,N45*(1+Inputs!$C$7/12))+IF(D46=F46,H46,0)))</f>
        <v>0</v>
      </c>
      <c r="N46" s="23" t="n">
        <f aca="false">MAX(0,N45*(1+Inputs!$C$7/12)-M46)</f>
        <v>0</v>
      </c>
      <c r="O46" s="23" t="n">
        <f aca="false">IF(P45&lt;=0.005,0,MIN(P45*(1+Inputs!$C$8/12),MIN(Inputs!$D$8,P45*(1+Inputs!$C$8/12))+IF(E46=F46,H46,0)))</f>
        <v>0</v>
      </c>
      <c r="P46" s="23" t="n">
        <f aca="false">MAX(0,P45*(1+Inputs!$C$8/12)-O46)</f>
        <v>0</v>
      </c>
      <c r="Q46" s="21"/>
      <c r="R46" s="23" t="n">
        <f aca="false">J46+L46+N46+P46</f>
        <v>0</v>
      </c>
      <c r="S46" s="23" t="n">
        <f aca="false">S45+IF(J45&gt;0.005,J45*Inputs!$C$5/12,0)+IF(L45&gt;0.005,L45*Inputs!$C$6/12,0)+IF(N45&gt;0.005,N45*Inputs!$C$7/12,0)+IF(P45&gt;0.005,P45*Inputs!$C$8/12,0)</f>
        <v>41986.8840346012</v>
      </c>
    </row>
    <row r="47" customFormat="false" ht="15" hidden="false" customHeight="true" outlineLevel="0" collapsed="false">
      <c r="A47" s="21" t="n">
        <f aca="false">A46+1</f>
        <v>45</v>
      </c>
      <c r="B47" s="21" t="n">
        <f aca="false">IF(J46&gt;0.005,B$2,999)</f>
        <v>999</v>
      </c>
      <c r="C47" s="21" t="n">
        <f aca="false">IF(L46&gt;0.005,C$2,999)</f>
        <v>999</v>
      </c>
      <c r="D47" s="21" t="n">
        <f aca="false">IF(N46&gt;0.005,D$2,999)</f>
        <v>999</v>
      </c>
      <c r="E47" s="21" t="n">
        <f aca="false">IF(P46&gt;0.005,E$2,999)</f>
        <v>999</v>
      </c>
      <c r="F47" s="21" t="n">
        <f aca="false">MIN(B47:E47)</f>
        <v>999</v>
      </c>
      <c r="G47" s="21" t="n">
        <f aca="false">IF(J46&gt;0.005,MIN(Inputs!$D$5,J46*(1+Inputs!$C$5/12)),0)+IF(L46&gt;0.005,MIN(Inputs!$D$6,L46*(1+Inputs!$C$6/12)),0)+IF(N46&gt;0.005,MIN(Inputs!$D$7,N46*(1+Inputs!$C$7/12)),0)+IF(P46&gt;0.005,MIN(Inputs!$D$8,P46*(1+Inputs!$C$8/12)),0)</f>
        <v>0</v>
      </c>
      <c r="H47" s="21" t="n">
        <f aca="false">MAX(0,Inputs!$B$11-G47)</f>
        <v>6000</v>
      </c>
      <c r="I47" s="23" t="n">
        <f aca="false">IF(J46&lt;=0.005,0,MIN(J46*(1+Inputs!$C$5/12),MIN(Inputs!$D$5,J46*(1+Inputs!$C$5/12))+IF(B47=F47,H47,0)))</f>
        <v>0</v>
      </c>
      <c r="J47" s="23" t="n">
        <f aca="false">MAX(0,J46*(1+Inputs!$C$5/12)-I47)</f>
        <v>0</v>
      </c>
      <c r="K47" s="23" t="n">
        <f aca="false">IF(L46&lt;=0.005,0,MIN(L46*(1+Inputs!$C$6/12),MIN(Inputs!$D$6,L46*(1+Inputs!$C$6/12))+IF(C47=F47,H47,0)))</f>
        <v>0</v>
      </c>
      <c r="L47" s="23" t="n">
        <f aca="false">MAX(0,L46*(1+Inputs!$C$6/12)-K47)</f>
        <v>0</v>
      </c>
      <c r="M47" s="23" t="n">
        <f aca="false">IF(N46&lt;=0.005,0,MIN(N46*(1+Inputs!$C$7/12),MIN(Inputs!$D$7,N46*(1+Inputs!$C$7/12))+IF(D47=F47,H47,0)))</f>
        <v>0</v>
      </c>
      <c r="N47" s="23" t="n">
        <f aca="false">MAX(0,N46*(1+Inputs!$C$7/12)-M47)</f>
        <v>0</v>
      </c>
      <c r="O47" s="23" t="n">
        <f aca="false">IF(P46&lt;=0.005,0,MIN(P46*(1+Inputs!$C$8/12),MIN(Inputs!$D$8,P46*(1+Inputs!$C$8/12))+IF(E47=F47,H47,0)))</f>
        <v>0</v>
      </c>
      <c r="P47" s="23" t="n">
        <f aca="false">MAX(0,P46*(1+Inputs!$C$8/12)-O47)</f>
        <v>0</v>
      </c>
      <c r="Q47" s="21"/>
      <c r="R47" s="23" t="n">
        <f aca="false">J47+L47+N47+P47</f>
        <v>0</v>
      </c>
      <c r="S47" s="23" t="n">
        <f aca="false">S46+IF(J46&gt;0.005,J46*Inputs!$C$5/12,0)+IF(L46&gt;0.005,L46*Inputs!$C$6/12,0)+IF(N46&gt;0.005,N46*Inputs!$C$7/12,0)+IF(P46&gt;0.005,P46*Inputs!$C$8/12,0)</f>
        <v>41986.8840346012</v>
      </c>
    </row>
    <row r="48" customFormat="false" ht="15" hidden="false" customHeight="true" outlineLevel="0" collapsed="false">
      <c r="A48" s="21" t="n">
        <f aca="false">A47+1</f>
        <v>46</v>
      </c>
      <c r="B48" s="21" t="n">
        <f aca="false">IF(J47&gt;0.005,B$2,999)</f>
        <v>999</v>
      </c>
      <c r="C48" s="21" t="n">
        <f aca="false">IF(L47&gt;0.005,C$2,999)</f>
        <v>999</v>
      </c>
      <c r="D48" s="21" t="n">
        <f aca="false">IF(N47&gt;0.005,D$2,999)</f>
        <v>999</v>
      </c>
      <c r="E48" s="21" t="n">
        <f aca="false">IF(P47&gt;0.005,E$2,999)</f>
        <v>999</v>
      </c>
      <c r="F48" s="21" t="n">
        <f aca="false">MIN(B48:E48)</f>
        <v>999</v>
      </c>
      <c r="G48" s="21" t="n">
        <f aca="false">IF(J47&gt;0.005,MIN(Inputs!$D$5,J47*(1+Inputs!$C$5/12)),0)+IF(L47&gt;0.005,MIN(Inputs!$D$6,L47*(1+Inputs!$C$6/12)),0)+IF(N47&gt;0.005,MIN(Inputs!$D$7,N47*(1+Inputs!$C$7/12)),0)+IF(P47&gt;0.005,MIN(Inputs!$D$8,P47*(1+Inputs!$C$8/12)),0)</f>
        <v>0</v>
      </c>
      <c r="H48" s="21" t="n">
        <f aca="false">MAX(0,Inputs!$B$11-G48)</f>
        <v>6000</v>
      </c>
      <c r="I48" s="23" t="n">
        <f aca="false">IF(J47&lt;=0.005,0,MIN(J47*(1+Inputs!$C$5/12),MIN(Inputs!$D$5,J47*(1+Inputs!$C$5/12))+IF(B48=F48,H48,0)))</f>
        <v>0</v>
      </c>
      <c r="J48" s="23" t="n">
        <f aca="false">MAX(0,J47*(1+Inputs!$C$5/12)-I48)</f>
        <v>0</v>
      </c>
      <c r="K48" s="23" t="n">
        <f aca="false">IF(L47&lt;=0.005,0,MIN(L47*(1+Inputs!$C$6/12),MIN(Inputs!$D$6,L47*(1+Inputs!$C$6/12))+IF(C48=F48,H48,0)))</f>
        <v>0</v>
      </c>
      <c r="L48" s="23" t="n">
        <f aca="false">MAX(0,L47*(1+Inputs!$C$6/12)-K48)</f>
        <v>0</v>
      </c>
      <c r="M48" s="23" t="n">
        <f aca="false">IF(N47&lt;=0.005,0,MIN(N47*(1+Inputs!$C$7/12),MIN(Inputs!$D$7,N47*(1+Inputs!$C$7/12))+IF(D48=F48,H48,0)))</f>
        <v>0</v>
      </c>
      <c r="N48" s="23" t="n">
        <f aca="false">MAX(0,N47*(1+Inputs!$C$7/12)-M48)</f>
        <v>0</v>
      </c>
      <c r="O48" s="23" t="n">
        <f aca="false">IF(P47&lt;=0.005,0,MIN(P47*(1+Inputs!$C$8/12),MIN(Inputs!$D$8,P47*(1+Inputs!$C$8/12))+IF(E48=F48,H48,0)))</f>
        <v>0</v>
      </c>
      <c r="P48" s="23" t="n">
        <f aca="false">MAX(0,P47*(1+Inputs!$C$8/12)-O48)</f>
        <v>0</v>
      </c>
      <c r="Q48" s="21"/>
      <c r="R48" s="23" t="n">
        <f aca="false">J48+L48+N48+P48</f>
        <v>0</v>
      </c>
      <c r="S48" s="23" t="n">
        <f aca="false">S47+IF(J47&gt;0.005,J47*Inputs!$C$5/12,0)+IF(L47&gt;0.005,L47*Inputs!$C$6/12,0)+IF(N47&gt;0.005,N47*Inputs!$C$7/12,0)+IF(P47&gt;0.005,P47*Inputs!$C$8/12,0)</f>
        <v>41986.8840346012</v>
      </c>
    </row>
    <row r="49" customFormat="false" ht="15" hidden="false" customHeight="true" outlineLevel="0" collapsed="false">
      <c r="A49" s="21" t="n">
        <f aca="false">A48+1</f>
        <v>47</v>
      </c>
      <c r="B49" s="21" t="n">
        <f aca="false">IF(J48&gt;0.005,B$2,999)</f>
        <v>999</v>
      </c>
      <c r="C49" s="21" t="n">
        <f aca="false">IF(L48&gt;0.005,C$2,999)</f>
        <v>999</v>
      </c>
      <c r="D49" s="21" t="n">
        <f aca="false">IF(N48&gt;0.005,D$2,999)</f>
        <v>999</v>
      </c>
      <c r="E49" s="21" t="n">
        <f aca="false">IF(P48&gt;0.005,E$2,999)</f>
        <v>999</v>
      </c>
      <c r="F49" s="21" t="n">
        <f aca="false">MIN(B49:E49)</f>
        <v>999</v>
      </c>
      <c r="G49" s="21" t="n">
        <f aca="false">IF(J48&gt;0.005,MIN(Inputs!$D$5,J48*(1+Inputs!$C$5/12)),0)+IF(L48&gt;0.005,MIN(Inputs!$D$6,L48*(1+Inputs!$C$6/12)),0)+IF(N48&gt;0.005,MIN(Inputs!$D$7,N48*(1+Inputs!$C$7/12)),0)+IF(P48&gt;0.005,MIN(Inputs!$D$8,P48*(1+Inputs!$C$8/12)),0)</f>
        <v>0</v>
      </c>
      <c r="H49" s="21" t="n">
        <f aca="false">MAX(0,Inputs!$B$11-G49)</f>
        <v>6000</v>
      </c>
      <c r="I49" s="23" t="n">
        <f aca="false">IF(J48&lt;=0.005,0,MIN(J48*(1+Inputs!$C$5/12),MIN(Inputs!$D$5,J48*(1+Inputs!$C$5/12))+IF(B49=F49,H49,0)))</f>
        <v>0</v>
      </c>
      <c r="J49" s="23" t="n">
        <f aca="false">MAX(0,J48*(1+Inputs!$C$5/12)-I49)</f>
        <v>0</v>
      </c>
      <c r="K49" s="23" t="n">
        <f aca="false">IF(L48&lt;=0.005,0,MIN(L48*(1+Inputs!$C$6/12),MIN(Inputs!$D$6,L48*(1+Inputs!$C$6/12))+IF(C49=F49,H49,0)))</f>
        <v>0</v>
      </c>
      <c r="L49" s="23" t="n">
        <f aca="false">MAX(0,L48*(1+Inputs!$C$6/12)-K49)</f>
        <v>0</v>
      </c>
      <c r="M49" s="23" t="n">
        <f aca="false">IF(N48&lt;=0.005,0,MIN(N48*(1+Inputs!$C$7/12),MIN(Inputs!$D$7,N48*(1+Inputs!$C$7/12))+IF(D49=F49,H49,0)))</f>
        <v>0</v>
      </c>
      <c r="N49" s="23" t="n">
        <f aca="false">MAX(0,N48*(1+Inputs!$C$7/12)-M49)</f>
        <v>0</v>
      </c>
      <c r="O49" s="23" t="n">
        <f aca="false">IF(P48&lt;=0.005,0,MIN(P48*(1+Inputs!$C$8/12),MIN(Inputs!$D$8,P48*(1+Inputs!$C$8/12))+IF(E49=F49,H49,0)))</f>
        <v>0</v>
      </c>
      <c r="P49" s="23" t="n">
        <f aca="false">MAX(0,P48*(1+Inputs!$C$8/12)-O49)</f>
        <v>0</v>
      </c>
      <c r="Q49" s="21"/>
      <c r="R49" s="23" t="n">
        <f aca="false">J49+L49+N49+P49</f>
        <v>0</v>
      </c>
      <c r="S49" s="23" t="n">
        <f aca="false">S48+IF(J48&gt;0.005,J48*Inputs!$C$5/12,0)+IF(L48&gt;0.005,L48*Inputs!$C$6/12,0)+IF(N48&gt;0.005,N48*Inputs!$C$7/12,0)+IF(P48&gt;0.005,P48*Inputs!$C$8/12,0)</f>
        <v>41986.8840346012</v>
      </c>
    </row>
    <row r="50" customFormat="false" ht="15" hidden="false" customHeight="true" outlineLevel="0" collapsed="false">
      <c r="A50" s="21" t="n">
        <f aca="false">A49+1</f>
        <v>48</v>
      </c>
      <c r="B50" s="21" t="n">
        <f aca="false">IF(J49&gt;0.005,B$2,999)</f>
        <v>999</v>
      </c>
      <c r="C50" s="21" t="n">
        <f aca="false">IF(L49&gt;0.005,C$2,999)</f>
        <v>999</v>
      </c>
      <c r="D50" s="21" t="n">
        <f aca="false">IF(N49&gt;0.005,D$2,999)</f>
        <v>999</v>
      </c>
      <c r="E50" s="21" t="n">
        <f aca="false">IF(P49&gt;0.005,E$2,999)</f>
        <v>999</v>
      </c>
      <c r="F50" s="21" t="n">
        <f aca="false">MIN(B50:E50)</f>
        <v>999</v>
      </c>
      <c r="G50" s="21" t="n">
        <f aca="false">IF(J49&gt;0.005,MIN(Inputs!$D$5,J49*(1+Inputs!$C$5/12)),0)+IF(L49&gt;0.005,MIN(Inputs!$D$6,L49*(1+Inputs!$C$6/12)),0)+IF(N49&gt;0.005,MIN(Inputs!$D$7,N49*(1+Inputs!$C$7/12)),0)+IF(P49&gt;0.005,MIN(Inputs!$D$8,P49*(1+Inputs!$C$8/12)),0)</f>
        <v>0</v>
      </c>
      <c r="H50" s="21" t="n">
        <f aca="false">MAX(0,Inputs!$B$11-G50)</f>
        <v>6000</v>
      </c>
      <c r="I50" s="23" t="n">
        <f aca="false">IF(J49&lt;=0.005,0,MIN(J49*(1+Inputs!$C$5/12),MIN(Inputs!$D$5,J49*(1+Inputs!$C$5/12))+IF(B50=F50,H50,0)))</f>
        <v>0</v>
      </c>
      <c r="J50" s="23" t="n">
        <f aca="false">MAX(0,J49*(1+Inputs!$C$5/12)-I50)</f>
        <v>0</v>
      </c>
      <c r="K50" s="23" t="n">
        <f aca="false">IF(L49&lt;=0.005,0,MIN(L49*(1+Inputs!$C$6/12),MIN(Inputs!$D$6,L49*(1+Inputs!$C$6/12))+IF(C50=F50,H50,0)))</f>
        <v>0</v>
      </c>
      <c r="L50" s="23" t="n">
        <f aca="false">MAX(0,L49*(1+Inputs!$C$6/12)-K50)</f>
        <v>0</v>
      </c>
      <c r="M50" s="23" t="n">
        <f aca="false">IF(N49&lt;=0.005,0,MIN(N49*(1+Inputs!$C$7/12),MIN(Inputs!$D$7,N49*(1+Inputs!$C$7/12))+IF(D50=F50,H50,0)))</f>
        <v>0</v>
      </c>
      <c r="N50" s="23" t="n">
        <f aca="false">MAX(0,N49*(1+Inputs!$C$7/12)-M50)</f>
        <v>0</v>
      </c>
      <c r="O50" s="23" t="n">
        <f aca="false">IF(P49&lt;=0.005,0,MIN(P49*(1+Inputs!$C$8/12),MIN(Inputs!$D$8,P49*(1+Inputs!$C$8/12))+IF(E50=F50,H50,0)))</f>
        <v>0</v>
      </c>
      <c r="P50" s="23" t="n">
        <f aca="false">MAX(0,P49*(1+Inputs!$C$8/12)-O50)</f>
        <v>0</v>
      </c>
      <c r="Q50" s="21"/>
      <c r="R50" s="23" t="n">
        <f aca="false">J50+L50+N50+P50</f>
        <v>0</v>
      </c>
      <c r="S50" s="23" t="n">
        <f aca="false">S49+IF(J49&gt;0.005,J49*Inputs!$C$5/12,0)+IF(L49&gt;0.005,L49*Inputs!$C$6/12,0)+IF(N49&gt;0.005,N49*Inputs!$C$7/12,0)+IF(P49&gt;0.005,P49*Inputs!$C$8/12,0)</f>
        <v>41986.8840346012</v>
      </c>
    </row>
    <row r="51" customFormat="false" ht="15" hidden="false" customHeight="true" outlineLevel="0" collapsed="false">
      <c r="A51" s="21" t="n">
        <f aca="false">A50+1</f>
        <v>49</v>
      </c>
      <c r="B51" s="21" t="n">
        <f aca="false">IF(J50&gt;0.005,B$2,999)</f>
        <v>999</v>
      </c>
      <c r="C51" s="21" t="n">
        <f aca="false">IF(L50&gt;0.005,C$2,999)</f>
        <v>999</v>
      </c>
      <c r="D51" s="21" t="n">
        <f aca="false">IF(N50&gt;0.005,D$2,999)</f>
        <v>999</v>
      </c>
      <c r="E51" s="21" t="n">
        <f aca="false">IF(P50&gt;0.005,E$2,999)</f>
        <v>999</v>
      </c>
      <c r="F51" s="21" t="n">
        <f aca="false">MIN(B51:E51)</f>
        <v>999</v>
      </c>
      <c r="G51" s="21" t="n">
        <f aca="false">IF(J50&gt;0.005,MIN(Inputs!$D$5,J50*(1+Inputs!$C$5/12)),0)+IF(L50&gt;0.005,MIN(Inputs!$D$6,L50*(1+Inputs!$C$6/12)),0)+IF(N50&gt;0.005,MIN(Inputs!$D$7,N50*(1+Inputs!$C$7/12)),0)+IF(P50&gt;0.005,MIN(Inputs!$D$8,P50*(1+Inputs!$C$8/12)),0)</f>
        <v>0</v>
      </c>
      <c r="H51" s="21" t="n">
        <f aca="false">MAX(0,Inputs!$B$11-G51)</f>
        <v>6000</v>
      </c>
      <c r="I51" s="23" t="n">
        <f aca="false">IF(J50&lt;=0.005,0,MIN(J50*(1+Inputs!$C$5/12),MIN(Inputs!$D$5,J50*(1+Inputs!$C$5/12))+IF(B51=F51,H51,0)))</f>
        <v>0</v>
      </c>
      <c r="J51" s="23" t="n">
        <f aca="false">MAX(0,J50*(1+Inputs!$C$5/12)-I51)</f>
        <v>0</v>
      </c>
      <c r="K51" s="23" t="n">
        <f aca="false">IF(L50&lt;=0.005,0,MIN(L50*(1+Inputs!$C$6/12),MIN(Inputs!$D$6,L50*(1+Inputs!$C$6/12))+IF(C51=F51,H51,0)))</f>
        <v>0</v>
      </c>
      <c r="L51" s="23" t="n">
        <f aca="false">MAX(0,L50*(1+Inputs!$C$6/12)-K51)</f>
        <v>0</v>
      </c>
      <c r="M51" s="23" t="n">
        <f aca="false">IF(N50&lt;=0.005,0,MIN(N50*(1+Inputs!$C$7/12),MIN(Inputs!$D$7,N50*(1+Inputs!$C$7/12))+IF(D51=F51,H51,0)))</f>
        <v>0</v>
      </c>
      <c r="N51" s="23" t="n">
        <f aca="false">MAX(0,N50*(1+Inputs!$C$7/12)-M51)</f>
        <v>0</v>
      </c>
      <c r="O51" s="23" t="n">
        <f aca="false">IF(P50&lt;=0.005,0,MIN(P50*(1+Inputs!$C$8/12),MIN(Inputs!$D$8,P50*(1+Inputs!$C$8/12))+IF(E51=F51,H51,0)))</f>
        <v>0</v>
      </c>
      <c r="P51" s="23" t="n">
        <f aca="false">MAX(0,P50*(1+Inputs!$C$8/12)-O51)</f>
        <v>0</v>
      </c>
      <c r="Q51" s="21"/>
      <c r="R51" s="23" t="n">
        <f aca="false">J51+L51+N51+P51</f>
        <v>0</v>
      </c>
      <c r="S51" s="23" t="n">
        <f aca="false">S50+IF(J50&gt;0.005,J50*Inputs!$C$5/12,0)+IF(L50&gt;0.005,L50*Inputs!$C$6/12,0)+IF(N50&gt;0.005,N50*Inputs!$C$7/12,0)+IF(P50&gt;0.005,P50*Inputs!$C$8/12,0)</f>
        <v>41986.8840346012</v>
      </c>
    </row>
    <row r="52" customFormat="false" ht="15" hidden="false" customHeight="true" outlineLevel="0" collapsed="false">
      <c r="A52" s="21" t="n">
        <f aca="false">A51+1</f>
        <v>50</v>
      </c>
      <c r="B52" s="21" t="n">
        <f aca="false">IF(J51&gt;0.005,B$2,999)</f>
        <v>999</v>
      </c>
      <c r="C52" s="21" t="n">
        <f aca="false">IF(L51&gt;0.005,C$2,999)</f>
        <v>999</v>
      </c>
      <c r="D52" s="21" t="n">
        <f aca="false">IF(N51&gt;0.005,D$2,999)</f>
        <v>999</v>
      </c>
      <c r="E52" s="21" t="n">
        <f aca="false">IF(P51&gt;0.005,E$2,999)</f>
        <v>999</v>
      </c>
      <c r="F52" s="21" t="n">
        <f aca="false">MIN(B52:E52)</f>
        <v>999</v>
      </c>
      <c r="G52" s="21" t="n">
        <f aca="false">IF(J51&gt;0.005,MIN(Inputs!$D$5,J51*(1+Inputs!$C$5/12)),0)+IF(L51&gt;0.005,MIN(Inputs!$D$6,L51*(1+Inputs!$C$6/12)),0)+IF(N51&gt;0.005,MIN(Inputs!$D$7,N51*(1+Inputs!$C$7/12)),0)+IF(P51&gt;0.005,MIN(Inputs!$D$8,P51*(1+Inputs!$C$8/12)),0)</f>
        <v>0</v>
      </c>
      <c r="H52" s="21" t="n">
        <f aca="false">MAX(0,Inputs!$B$11-G52)</f>
        <v>6000</v>
      </c>
      <c r="I52" s="23" t="n">
        <f aca="false">IF(J51&lt;=0.005,0,MIN(J51*(1+Inputs!$C$5/12),MIN(Inputs!$D$5,J51*(1+Inputs!$C$5/12))+IF(B52=F52,H52,0)))</f>
        <v>0</v>
      </c>
      <c r="J52" s="23" t="n">
        <f aca="false">MAX(0,J51*(1+Inputs!$C$5/12)-I52)</f>
        <v>0</v>
      </c>
      <c r="K52" s="23" t="n">
        <f aca="false">IF(L51&lt;=0.005,0,MIN(L51*(1+Inputs!$C$6/12),MIN(Inputs!$D$6,L51*(1+Inputs!$C$6/12))+IF(C52=F52,H52,0)))</f>
        <v>0</v>
      </c>
      <c r="L52" s="23" t="n">
        <f aca="false">MAX(0,L51*(1+Inputs!$C$6/12)-K52)</f>
        <v>0</v>
      </c>
      <c r="M52" s="23" t="n">
        <f aca="false">IF(N51&lt;=0.005,0,MIN(N51*(1+Inputs!$C$7/12),MIN(Inputs!$D$7,N51*(1+Inputs!$C$7/12))+IF(D52=F52,H52,0)))</f>
        <v>0</v>
      </c>
      <c r="N52" s="23" t="n">
        <f aca="false">MAX(0,N51*(1+Inputs!$C$7/12)-M52)</f>
        <v>0</v>
      </c>
      <c r="O52" s="23" t="n">
        <f aca="false">IF(P51&lt;=0.005,0,MIN(P51*(1+Inputs!$C$8/12),MIN(Inputs!$D$8,P51*(1+Inputs!$C$8/12))+IF(E52=F52,H52,0)))</f>
        <v>0</v>
      </c>
      <c r="P52" s="23" t="n">
        <f aca="false">MAX(0,P51*(1+Inputs!$C$8/12)-O52)</f>
        <v>0</v>
      </c>
      <c r="Q52" s="21"/>
      <c r="R52" s="23" t="n">
        <f aca="false">J52+L52+N52+P52</f>
        <v>0</v>
      </c>
      <c r="S52" s="23" t="n">
        <f aca="false">S51+IF(J51&gt;0.005,J51*Inputs!$C$5/12,0)+IF(L51&gt;0.005,L51*Inputs!$C$6/12,0)+IF(N51&gt;0.005,N51*Inputs!$C$7/12,0)+IF(P51&gt;0.005,P51*Inputs!$C$8/12,0)</f>
        <v>41986.8840346012</v>
      </c>
    </row>
    <row r="53" customFormat="false" ht="15" hidden="false" customHeight="true" outlineLevel="0" collapsed="false">
      <c r="A53" s="21" t="n">
        <f aca="false">A52+1</f>
        <v>51</v>
      </c>
      <c r="B53" s="21" t="n">
        <f aca="false">IF(J52&gt;0.005,B$2,999)</f>
        <v>999</v>
      </c>
      <c r="C53" s="21" t="n">
        <f aca="false">IF(L52&gt;0.005,C$2,999)</f>
        <v>999</v>
      </c>
      <c r="D53" s="21" t="n">
        <f aca="false">IF(N52&gt;0.005,D$2,999)</f>
        <v>999</v>
      </c>
      <c r="E53" s="21" t="n">
        <f aca="false">IF(P52&gt;0.005,E$2,999)</f>
        <v>999</v>
      </c>
      <c r="F53" s="21" t="n">
        <f aca="false">MIN(B53:E53)</f>
        <v>999</v>
      </c>
      <c r="G53" s="21" t="n">
        <f aca="false">IF(J52&gt;0.005,MIN(Inputs!$D$5,J52*(1+Inputs!$C$5/12)),0)+IF(L52&gt;0.005,MIN(Inputs!$D$6,L52*(1+Inputs!$C$6/12)),0)+IF(N52&gt;0.005,MIN(Inputs!$D$7,N52*(1+Inputs!$C$7/12)),0)+IF(P52&gt;0.005,MIN(Inputs!$D$8,P52*(1+Inputs!$C$8/12)),0)</f>
        <v>0</v>
      </c>
      <c r="H53" s="21" t="n">
        <f aca="false">MAX(0,Inputs!$B$11-G53)</f>
        <v>6000</v>
      </c>
      <c r="I53" s="23" t="n">
        <f aca="false">IF(J52&lt;=0.005,0,MIN(J52*(1+Inputs!$C$5/12),MIN(Inputs!$D$5,J52*(1+Inputs!$C$5/12))+IF(B53=F53,H53,0)))</f>
        <v>0</v>
      </c>
      <c r="J53" s="23" t="n">
        <f aca="false">MAX(0,J52*(1+Inputs!$C$5/12)-I53)</f>
        <v>0</v>
      </c>
      <c r="K53" s="23" t="n">
        <f aca="false">IF(L52&lt;=0.005,0,MIN(L52*(1+Inputs!$C$6/12),MIN(Inputs!$D$6,L52*(1+Inputs!$C$6/12))+IF(C53=F53,H53,0)))</f>
        <v>0</v>
      </c>
      <c r="L53" s="23" t="n">
        <f aca="false">MAX(0,L52*(1+Inputs!$C$6/12)-K53)</f>
        <v>0</v>
      </c>
      <c r="M53" s="23" t="n">
        <f aca="false">IF(N52&lt;=0.005,0,MIN(N52*(1+Inputs!$C$7/12),MIN(Inputs!$D$7,N52*(1+Inputs!$C$7/12))+IF(D53=F53,H53,0)))</f>
        <v>0</v>
      </c>
      <c r="N53" s="23" t="n">
        <f aca="false">MAX(0,N52*(1+Inputs!$C$7/12)-M53)</f>
        <v>0</v>
      </c>
      <c r="O53" s="23" t="n">
        <f aca="false">IF(P52&lt;=0.005,0,MIN(P52*(1+Inputs!$C$8/12),MIN(Inputs!$D$8,P52*(1+Inputs!$C$8/12))+IF(E53=F53,H53,0)))</f>
        <v>0</v>
      </c>
      <c r="P53" s="23" t="n">
        <f aca="false">MAX(0,P52*(1+Inputs!$C$8/12)-O53)</f>
        <v>0</v>
      </c>
      <c r="Q53" s="21"/>
      <c r="R53" s="23" t="n">
        <f aca="false">J53+L53+N53+P53</f>
        <v>0</v>
      </c>
      <c r="S53" s="23" t="n">
        <f aca="false">S52+IF(J52&gt;0.005,J52*Inputs!$C$5/12,0)+IF(L52&gt;0.005,L52*Inputs!$C$6/12,0)+IF(N52&gt;0.005,N52*Inputs!$C$7/12,0)+IF(P52&gt;0.005,P52*Inputs!$C$8/12,0)</f>
        <v>41986.8840346012</v>
      </c>
    </row>
    <row r="54" customFormat="false" ht="15" hidden="false" customHeight="true" outlineLevel="0" collapsed="false">
      <c r="A54" s="21" t="n">
        <f aca="false">A53+1</f>
        <v>52</v>
      </c>
      <c r="B54" s="21" t="n">
        <f aca="false">IF(J53&gt;0.005,B$2,999)</f>
        <v>999</v>
      </c>
      <c r="C54" s="21" t="n">
        <f aca="false">IF(L53&gt;0.005,C$2,999)</f>
        <v>999</v>
      </c>
      <c r="D54" s="21" t="n">
        <f aca="false">IF(N53&gt;0.005,D$2,999)</f>
        <v>999</v>
      </c>
      <c r="E54" s="21" t="n">
        <f aca="false">IF(P53&gt;0.005,E$2,999)</f>
        <v>999</v>
      </c>
      <c r="F54" s="21" t="n">
        <f aca="false">MIN(B54:E54)</f>
        <v>999</v>
      </c>
      <c r="G54" s="21" t="n">
        <f aca="false">IF(J53&gt;0.005,MIN(Inputs!$D$5,J53*(1+Inputs!$C$5/12)),0)+IF(L53&gt;0.005,MIN(Inputs!$D$6,L53*(1+Inputs!$C$6/12)),0)+IF(N53&gt;0.005,MIN(Inputs!$D$7,N53*(1+Inputs!$C$7/12)),0)+IF(P53&gt;0.005,MIN(Inputs!$D$8,P53*(1+Inputs!$C$8/12)),0)</f>
        <v>0</v>
      </c>
      <c r="H54" s="21" t="n">
        <f aca="false">MAX(0,Inputs!$B$11-G54)</f>
        <v>6000</v>
      </c>
      <c r="I54" s="23" t="n">
        <f aca="false">IF(J53&lt;=0.005,0,MIN(J53*(1+Inputs!$C$5/12),MIN(Inputs!$D$5,J53*(1+Inputs!$C$5/12))+IF(B54=F54,H54,0)))</f>
        <v>0</v>
      </c>
      <c r="J54" s="23" t="n">
        <f aca="false">MAX(0,J53*(1+Inputs!$C$5/12)-I54)</f>
        <v>0</v>
      </c>
      <c r="K54" s="23" t="n">
        <f aca="false">IF(L53&lt;=0.005,0,MIN(L53*(1+Inputs!$C$6/12),MIN(Inputs!$D$6,L53*(1+Inputs!$C$6/12))+IF(C54=F54,H54,0)))</f>
        <v>0</v>
      </c>
      <c r="L54" s="23" t="n">
        <f aca="false">MAX(0,L53*(1+Inputs!$C$6/12)-K54)</f>
        <v>0</v>
      </c>
      <c r="M54" s="23" t="n">
        <f aca="false">IF(N53&lt;=0.005,0,MIN(N53*(1+Inputs!$C$7/12),MIN(Inputs!$D$7,N53*(1+Inputs!$C$7/12))+IF(D54=F54,H54,0)))</f>
        <v>0</v>
      </c>
      <c r="N54" s="23" t="n">
        <f aca="false">MAX(0,N53*(1+Inputs!$C$7/12)-M54)</f>
        <v>0</v>
      </c>
      <c r="O54" s="23" t="n">
        <f aca="false">IF(P53&lt;=0.005,0,MIN(P53*(1+Inputs!$C$8/12),MIN(Inputs!$D$8,P53*(1+Inputs!$C$8/12))+IF(E54=F54,H54,0)))</f>
        <v>0</v>
      </c>
      <c r="P54" s="23" t="n">
        <f aca="false">MAX(0,P53*(1+Inputs!$C$8/12)-O54)</f>
        <v>0</v>
      </c>
      <c r="Q54" s="21"/>
      <c r="R54" s="23" t="n">
        <f aca="false">J54+L54+N54+P54</f>
        <v>0</v>
      </c>
      <c r="S54" s="23" t="n">
        <f aca="false">S53+IF(J53&gt;0.005,J53*Inputs!$C$5/12,0)+IF(L53&gt;0.005,L53*Inputs!$C$6/12,0)+IF(N53&gt;0.005,N53*Inputs!$C$7/12,0)+IF(P53&gt;0.005,P53*Inputs!$C$8/12,0)</f>
        <v>41986.8840346012</v>
      </c>
    </row>
    <row r="55" customFormat="false" ht="15" hidden="false" customHeight="true" outlineLevel="0" collapsed="false">
      <c r="A55" s="21" t="n">
        <f aca="false">A54+1</f>
        <v>53</v>
      </c>
      <c r="B55" s="21" t="n">
        <f aca="false">IF(J54&gt;0.005,B$2,999)</f>
        <v>999</v>
      </c>
      <c r="C55" s="21" t="n">
        <f aca="false">IF(L54&gt;0.005,C$2,999)</f>
        <v>999</v>
      </c>
      <c r="D55" s="21" t="n">
        <f aca="false">IF(N54&gt;0.005,D$2,999)</f>
        <v>999</v>
      </c>
      <c r="E55" s="21" t="n">
        <f aca="false">IF(P54&gt;0.005,E$2,999)</f>
        <v>999</v>
      </c>
      <c r="F55" s="21" t="n">
        <f aca="false">MIN(B55:E55)</f>
        <v>999</v>
      </c>
      <c r="G55" s="21" t="n">
        <f aca="false">IF(J54&gt;0.005,MIN(Inputs!$D$5,J54*(1+Inputs!$C$5/12)),0)+IF(L54&gt;0.005,MIN(Inputs!$D$6,L54*(1+Inputs!$C$6/12)),0)+IF(N54&gt;0.005,MIN(Inputs!$D$7,N54*(1+Inputs!$C$7/12)),0)+IF(P54&gt;0.005,MIN(Inputs!$D$8,P54*(1+Inputs!$C$8/12)),0)</f>
        <v>0</v>
      </c>
      <c r="H55" s="21" t="n">
        <f aca="false">MAX(0,Inputs!$B$11-G55)</f>
        <v>6000</v>
      </c>
      <c r="I55" s="23" t="n">
        <f aca="false">IF(J54&lt;=0.005,0,MIN(J54*(1+Inputs!$C$5/12),MIN(Inputs!$D$5,J54*(1+Inputs!$C$5/12))+IF(B55=F55,H55,0)))</f>
        <v>0</v>
      </c>
      <c r="J55" s="23" t="n">
        <f aca="false">MAX(0,J54*(1+Inputs!$C$5/12)-I55)</f>
        <v>0</v>
      </c>
      <c r="K55" s="23" t="n">
        <f aca="false">IF(L54&lt;=0.005,0,MIN(L54*(1+Inputs!$C$6/12),MIN(Inputs!$D$6,L54*(1+Inputs!$C$6/12))+IF(C55=F55,H55,0)))</f>
        <v>0</v>
      </c>
      <c r="L55" s="23" t="n">
        <f aca="false">MAX(0,L54*(1+Inputs!$C$6/12)-K55)</f>
        <v>0</v>
      </c>
      <c r="M55" s="23" t="n">
        <f aca="false">IF(N54&lt;=0.005,0,MIN(N54*(1+Inputs!$C$7/12),MIN(Inputs!$D$7,N54*(1+Inputs!$C$7/12))+IF(D55=F55,H55,0)))</f>
        <v>0</v>
      </c>
      <c r="N55" s="23" t="n">
        <f aca="false">MAX(0,N54*(1+Inputs!$C$7/12)-M55)</f>
        <v>0</v>
      </c>
      <c r="O55" s="23" t="n">
        <f aca="false">IF(P54&lt;=0.005,0,MIN(P54*(1+Inputs!$C$8/12),MIN(Inputs!$D$8,P54*(1+Inputs!$C$8/12))+IF(E55=F55,H55,0)))</f>
        <v>0</v>
      </c>
      <c r="P55" s="23" t="n">
        <f aca="false">MAX(0,P54*(1+Inputs!$C$8/12)-O55)</f>
        <v>0</v>
      </c>
      <c r="Q55" s="21"/>
      <c r="R55" s="23" t="n">
        <f aca="false">J55+L55+N55+P55</f>
        <v>0</v>
      </c>
      <c r="S55" s="23" t="n">
        <f aca="false">S54+IF(J54&gt;0.005,J54*Inputs!$C$5/12,0)+IF(L54&gt;0.005,L54*Inputs!$C$6/12,0)+IF(N54&gt;0.005,N54*Inputs!$C$7/12,0)+IF(P54&gt;0.005,P54*Inputs!$C$8/12,0)</f>
        <v>41986.8840346012</v>
      </c>
    </row>
    <row r="56" customFormat="false" ht="15" hidden="false" customHeight="true" outlineLevel="0" collapsed="false">
      <c r="A56" s="21" t="n">
        <f aca="false">A55+1</f>
        <v>54</v>
      </c>
      <c r="B56" s="21" t="n">
        <f aca="false">IF(J55&gt;0.005,B$2,999)</f>
        <v>999</v>
      </c>
      <c r="C56" s="21" t="n">
        <f aca="false">IF(L55&gt;0.005,C$2,999)</f>
        <v>999</v>
      </c>
      <c r="D56" s="21" t="n">
        <f aca="false">IF(N55&gt;0.005,D$2,999)</f>
        <v>999</v>
      </c>
      <c r="E56" s="21" t="n">
        <f aca="false">IF(P55&gt;0.005,E$2,999)</f>
        <v>999</v>
      </c>
      <c r="F56" s="21" t="n">
        <f aca="false">MIN(B56:E56)</f>
        <v>999</v>
      </c>
      <c r="G56" s="21" t="n">
        <f aca="false">IF(J55&gt;0.005,MIN(Inputs!$D$5,J55*(1+Inputs!$C$5/12)),0)+IF(L55&gt;0.005,MIN(Inputs!$D$6,L55*(1+Inputs!$C$6/12)),0)+IF(N55&gt;0.005,MIN(Inputs!$D$7,N55*(1+Inputs!$C$7/12)),0)+IF(P55&gt;0.005,MIN(Inputs!$D$8,P55*(1+Inputs!$C$8/12)),0)</f>
        <v>0</v>
      </c>
      <c r="H56" s="21" t="n">
        <f aca="false">MAX(0,Inputs!$B$11-G56)</f>
        <v>6000</v>
      </c>
      <c r="I56" s="23" t="n">
        <f aca="false">IF(J55&lt;=0.005,0,MIN(J55*(1+Inputs!$C$5/12),MIN(Inputs!$D$5,J55*(1+Inputs!$C$5/12))+IF(B56=F56,H56,0)))</f>
        <v>0</v>
      </c>
      <c r="J56" s="23" t="n">
        <f aca="false">MAX(0,J55*(1+Inputs!$C$5/12)-I56)</f>
        <v>0</v>
      </c>
      <c r="K56" s="23" t="n">
        <f aca="false">IF(L55&lt;=0.005,0,MIN(L55*(1+Inputs!$C$6/12),MIN(Inputs!$D$6,L55*(1+Inputs!$C$6/12))+IF(C56=F56,H56,0)))</f>
        <v>0</v>
      </c>
      <c r="L56" s="23" t="n">
        <f aca="false">MAX(0,L55*(1+Inputs!$C$6/12)-K56)</f>
        <v>0</v>
      </c>
      <c r="M56" s="23" t="n">
        <f aca="false">IF(N55&lt;=0.005,0,MIN(N55*(1+Inputs!$C$7/12),MIN(Inputs!$D$7,N55*(1+Inputs!$C$7/12))+IF(D56=F56,H56,0)))</f>
        <v>0</v>
      </c>
      <c r="N56" s="23" t="n">
        <f aca="false">MAX(0,N55*(1+Inputs!$C$7/12)-M56)</f>
        <v>0</v>
      </c>
      <c r="O56" s="23" t="n">
        <f aca="false">IF(P55&lt;=0.005,0,MIN(P55*(1+Inputs!$C$8/12),MIN(Inputs!$D$8,P55*(1+Inputs!$C$8/12))+IF(E56=F56,H56,0)))</f>
        <v>0</v>
      </c>
      <c r="P56" s="23" t="n">
        <f aca="false">MAX(0,P55*(1+Inputs!$C$8/12)-O56)</f>
        <v>0</v>
      </c>
      <c r="Q56" s="21"/>
      <c r="R56" s="23" t="n">
        <f aca="false">J56+L56+N56+P56</f>
        <v>0</v>
      </c>
      <c r="S56" s="23" t="n">
        <f aca="false">S55+IF(J55&gt;0.005,J55*Inputs!$C$5/12,0)+IF(L55&gt;0.005,L55*Inputs!$C$6/12,0)+IF(N55&gt;0.005,N55*Inputs!$C$7/12,0)+IF(P55&gt;0.005,P55*Inputs!$C$8/12,0)</f>
        <v>41986.8840346012</v>
      </c>
    </row>
    <row r="57" customFormat="false" ht="15" hidden="false" customHeight="true" outlineLevel="0" collapsed="false">
      <c r="A57" s="21" t="n">
        <f aca="false">A56+1</f>
        <v>55</v>
      </c>
      <c r="B57" s="21" t="n">
        <f aca="false">IF(J56&gt;0.005,B$2,999)</f>
        <v>999</v>
      </c>
      <c r="C57" s="21" t="n">
        <f aca="false">IF(L56&gt;0.005,C$2,999)</f>
        <v>999</v>
      </c>
      <c r="D57" s="21" t="n">
        <f aca="false">IF(N56&gt;0.005,D$2,999)</f>
        <v>999</v>
      </c>
      <c r="E57" s="21" t="n">
        <f aca="false">IF(P56&gt;0.005,E$2,999)</f>
        <v>999</v>
      </c>
      <c r="F57" s="21" t="n">
        <f aca="false">MIN(B57:E57)</f>
        <v>999</v>
      </c>
      <c r="G57" s="21" t="n">
        <f aca="false">IF(J56&gt;0.005,MIN(Inputs!$D$5,J56*(1+Inputs!$C$5/12)),0)+IF(L56&gt;0.005,MIN(Inputs!$D$6,L56*(1+Inputs!$C$6/12)),0)+IF(N56&gt;0.005,MIN(Inputs!$D$7,N56*(1+Inputs!$C$7/12)),0)+IF(P56&gt;0.005,MIN(Inputs!$D$8,P56*(1+Inputs!$C$8/12)),0)</f>
        <v>0</v>
      </c>
      <c r="H57" s="21" t="n">
        <f aca="false">MAX(0,Inputs!$B$11-G57)</f>
        <v>6000</v>
      </c>
      <c r="I57" s="23" t="n">
        <f aca="false">IF(J56&lt;=0.005,0,MIN(J56*(1+Inputs!$C$5/12),MIN(Inputs!$D$5,J56*(1+Inputs!$C$5/12))+IF(B57=F57,H57,0)))</f>
        <v>0</v>
      </c>
      <c r="J57" s="23" t="n">
        <f aca="false">MAX(0,J56*(1+Inputs!$C$5/12)-I57)</f>
        <v>0</v>
      </c>
      <c r="K57" s="23" t="n">
        <f aca="false">IF(L56&lt;=0.005,0,MIN(L56*(1+Inputs!$C$6/12),MIN(Inputs!$D$6,L56*(1+Inputs!$C$6/12))+IF(C57=F57,H57,0)))</f>
        <v>0</v>
      </c>
      <c r="L57" s="23" t="n">
        <f aca="false">MAX(0,L56*(1+Inputs!$C$6/12)-K57)</f>
        <v>0</v>
      </c>
      <c r="M57" s="23" t="n">
        <f aca="false">IF(N56&lt;=0.005,0,MIN(N56*(1+Inputs!$C$7/12),MIN(Inputs!$D$7,N56*(1+Inputs!$C$7/12))+IF(D57=F57,H57,0)))</f>
        <v>0</v>
      </c>
      <c r="N57" s="23" t="n">
        <f aca="false">MAX(0,N56*(1+Inputs!$C$7/12)-M57)</f>
        <v>0</v>
      </c>
      <c r="O57" s="23" t="n">
        <f aca="false">IF(P56&lt;=0.005,0,MIN(P56*(1+Inputs!$C$8/12),MIN(Inputs!$D$8,P56*(1+Inputs!$C$8/12))+IF(E57=F57,H57,0)))</f>
        <v>0</v>
      </c>
      <c r="P57" s="23" t="n">
        <f aca="false">MAX(0,P56*(1+Inputs!$C$8/12)-O57)</f>
        <v>0</v>
      </c>
      <c r="Q57" s="21"/>
      <c r="R57" s="23" t="n">
        <f aca="false">J57+L57+N57+P57</f>
        <v>0</v>
      </c>
      <c r="S57" s="23" t="n">
        <f aca="false">S56+IF(J56&gt;0.005,J56*Inputs!$C$5/12,0)+IF(L56&gt;0.005,L56*Inputs!$C$6/12,0)+IF(N56&gt;0.005,N56*Inputs!$C$7/12,0)+IF(P56&gt;0.005,P56*Inputs!$C$8/12,0)</f>
        <v>41986.8840346012</v>
      </c>
    </row>
    <row r="58" customFormat="false" ht="15" hidden="false" customHeight="true" outlineLevel="0" collapsed="false">
      <c r="A58" s="21" t="n">
        <f aca="false">A57+1</f>
        <v>56</v>
      </c>
      <c r="B58" s="21" t="n">
        <f aca="false">IF(J57&gt;0.005,B$2,999)</f>
        <v>999</v>
      </c>
      <c r="C58" s="21" t="n">
        <f aca="false">IF(L57&gt;0.005,C$2,999)</f>
        <v>999</v>
      </c>
      <c r="D58" s="21" t="n">
        <f aca="false">IF(N57&gt;0.005,D$2,999)</f>
        <v>999</v>
      </c>
      <c r="E58" s="21" t="n">
        <f aca="false">IF(P57&gt;0.005,E$2,999)</f>
        <v>999</v>
      </c>
      <c r="F58" s="21" t="n">
        <f aca="false">MIN(B58:E58)</f>
        <v>999</v>
      </c>
      <c r="G58" s="21" t="n">
        <f aca="false">IF(J57&gt;0.005,MIN(Inputs!$D$5,J57*(1+Inputs!$C$5/12)),0)+IF(L57&gt;0.005,MIN(Inputs!$D$6,L57*(1+Inputs!$C$6/12)),0)+IF(N57&gt;0.005,MIN(Inputs!$D$7,N57*(1+Inputs!$C$7/12)),0)+IF(P57&gt;0.005,MIN(Inputs!$D$8,P57*(1+Inputs!$C$8/12)),0)</f>
        <v>0</v>
      </c>
      <c r="H58" s="21" t="n">
        <f aca="false">MAX(0,Inputs!$B$11-G58)</f>
        <v>6000</v>
      </c>
      <c r="I58" s="23" t="n">
        <f aca="false">IF(J57&lt;=0.005,0,MIN(J57*(1+Inputs!$C$5/12),MIN(Inputs!$D$5,J57*(1+Inputs!$C$5/12))+IF(B58=F58,H58,0)))</f>
        <v>0</v>
      </c>
      <c r="J58" s="23" t="n">
        <f aca="false">MAX(0,J57*(1+Inputs!$C$5/12)-I58)</f>
        <v>0</v>
      </c>
      <c r="K58" s="23" t="n">
        <f aca="false">IF(L57&lt;=0.005,0,MIN(L57*(1+Inputs!$C$6/12),MIN(Inputs!$D$6,L57*(1+Inputs!$C$6/12))+IF(C58=F58,H58,0)))</f>
        <v>0</v>
      </c>
      <c r="L58" s="23" t="n">
        <f aca="false">MAX(0,L57*(1+Inputs!$C$6/12)-K58)</f>
        <v>0</v>
      </c>
      <c r="M58" s="23" t="n">
        <f aca="false">IF(N57&lt;=0.005,0,MIN(N57*(1+Inputs!$C$7/12),MIN(Inputs!$D$7,N57*(1+Inputs!$C$7/12))+IF(D58=F58,H58,0)))</f>
        <v>0</v>
      </c>
      <c r="N58" s="23" t="n">
        <f aca="false">MAX(0,N57*(1+Inputs!$C$7/12)-M58)</f>
        <v>0</v>
      </c>
      <c r="O58" s="23" t="n">
        <f aca="false">IF(P57&lt;=0.005,0,MIN(P57*(1+Inputs!$C$8/12),MIN(Inputs!$D$8,P57*(1+Inputs!$C$8/12))+IF(E58=F58,H58,0)))</f>
        <v>0</v>
      </c>
      <c r="P58" s="23" t="n">
        <f aca="false">MAX(0,P57*(1+Inputs!$C$8/12)-O58)</f>
        <v>0</v>
      </c>
      <c r="Q58" s="21"/>
      <c r="R58" s="23" t="n">
        <f aca="false">J58+L58+N58+P58</f>
        <v>0</v>
      </c>
      <c r="S58" s="23" t="n">
        <f aca="false">S57+IF(J57&gt;0.005,J57*Inputs!$C$5/12,0)+IF(L57&gt;0.005,L57*Inputs!$C$6/12,0)+IF(N57&gt;0.005,N57*Inputs!$C$7/12,0)+IF(P57&gt;0.005,P57*Inputs!$C$8/12,0)</f>
        <v>41986.8840346012</v>
      </c>
    </row>
    <row r="59" customFormat="false" ht="15" hidden="false" customHeight="true" outlineLevel="0" collapsed="false">
      <c r="A59" s="21" t="n">
        <f aca="false">A58+1</f>
        <v>57</v>
      </c>
      <c r="B59" s="21" t="n">
        <f aca="false">IF(J58&gt;0.005,B$2,999)</f>
        <v>999</v>
      </c>
      <c r="C59" s="21" t="n">
        <f aca="false">IF(L58&gt;0.005,C$2,999)</f>
        <v>999</v>
      </c>
      <c r="D59" s="21" t="n">
        <f aca="false">IF(N58&gt;0.005,D$2,999)</f>
        <v>999</v>
      </c>
      <c r="E59" s="21" t="n">
        <f aca="false">IF(P58&gt;0.005,E$2,999)</f>
        <v>999</v>
      </c>
      <c r="F59" s="21" t="n">
        <f aca="false">MIN(B59:E59)</f>
        <v>999</v>
      </c>
      <c r="G59" s="21" t="n">
        <f aca="false">IF(J58&gt;0.005,MIN(Inputs!$D$5,J58*(1+Inputs!$C$5/12)),0)+IF(L58&gt;0.005,MIN(Inputs!$D$6,L58*(1+Inputs!$C$6/12)),0)+IF(N58&gt;0.005,MIN(Inputs!$D$7,N58*(1+Inputs!$C$7/12)),0)+IF(P58&gt;0.005,MIN(Inputs!$D$8,P58*(1+Inputs!$C$8/12)),0)</f>
        <v>0</v>
      </c>
      <c r="H59" s="21" t="n">
        <f aca="false">MAX(0,Inputs!$B$11-G59)</f>
        <v>6000</v>
      </c>
      <c r="I59" s="23" t="n">
        <f aca="false">IF(J58&lt;=0.005,0,MIN(J58*(1+Inputs!$C$5/12),MIN(Inputs!$D$5,J58*(1+Inputs!$C$5/12))+IF(B59=F59,H59,0)))</f>
        <v>0</v>
      </c>
      <c r="J59" s="23" t="n">
        <f aca="false">MAX(0,J58*(1+Inputs!$C$5/12)-I59)</f>
        <v>0</v>
      </c>
      <c r="K59" s="23" t="n">
        <f aca="false">IF(L58&lt;=0.005,0,MIN(L58*(1+Inputs!$C$6/12),MIN(Inputs!$D$6,L58*(1+Inputs!$C$6/12))+IF(C59=F59,H59,0)))</f>
        <v>0</v>
      </c>
      <c r="L59" s="23" t="n">
        <f aca="false">MAX(0,L58*(1+Inputs!$C$6/12)-K59)</f>
        <v>0</v>
      </c>
      <c r="M59" s="23" t="n">
        <f aca="false">IF(N58&lt;=0.005,0,MIN(N58*(1+Inputs!$C$7/12),MIN(Inputs!$D$7,N58*(1+Inputs!$C$7/12))+IF(D59=F59,H59,0)))</f>
        <v>0</v>
      </c>
      <c r="N59" s="23" t="n">
        <f aca="false">MAX(0,N58*(1+Inputs!$C$7/12)-M59)</f>
        <v>0</v>
      </c>
      <c r="O59" s="23" t="n">
        <f aca="false">IF(P58&lt;=0.005,0,MIN(P58*(1+Inputs!$C$8/12),MIN(Inputs!$D$8,P58*(1+Inputs!$C$8/12))+IF(E59=F59,H59,0)))</f>
        <v>0</v>
      </c>
      <c r="P59" s="23" t="n">
        <f aca="false">MAX(0,P58*(1+Inputs!$C$8/12)-O59)</f>
        <v>0</v>
      </c>
      <c r="Q59" s="21"/>
      <c r="R59" s="23" t="n">
        <f aca="false">J59+L59+N59+P59</f>
        <v>0</v>
      </c>
      <c r="S59" s="23" t="n">
        <f aca="false">S58+IF(J58&gt;0.005,J58*Inputs!$C$5/12,0)+IF(L58&gt;0.005,L58*Inputs!$C$6/12,0)+IF(N58&gt;0.005,N58*Inputs!$C$7/12,0)+IF(P58&gt;0.005,P58*Inputs!$C$8/12,0)</f>
        <v>41986.8840346012</v>
      </c>
    </row>
    <row r="60" customFormat="false" ht="15" hidden="false" customHeight="true" outlineLevel="0" collapsed="false">
      <c r="A60" s="21" t="n">
        <f aca="false">A59+1</f>
        <v>58</v>
      </c>
      <c r="B60" s="21" t="n">
        <f aca="false">IF(J59&gt;0.005,B$2,999)</f>
        <v>999</v>
      </c>
      <c r="C60" s="21" t="n">
        <f aca="false">IF(L59&gt;0.005,C$2,999)</f>
        <v>999</v>
      </c>
      <c r="D60" s="21" t="n">
        <f aca="false">IF(N59&gt;0.005,D$2,999)</f>
        <v>999</v>
      </c>
      <c r="E60" s="21" t="n">
        <f aca="false">IF(P59&gt;0.005,E$2,999)</f>
        <v>999</v>
      </c>
      <c r="F60" s="21" t="n">
        <f aca="false">MIN(B60:E60)</f>
        <v>999</v>
      </c>
      <c r="G60" s="21" t="n">
        <f aca="false">IF(J59&gt;0.005,MIN(Inputs!$D$5,J59*(1+Inputs!$C$5/12)),0)+IF(L59&gt;0.005,MIN(Inputs!$D$6,L59*(1+Inputs!$C$6/12)),0)+IF(N59&gt;0.005,MIN(Inputs!$D$7,N59*(1+Inputs!$C$7/12)),0)+IF(P59&gt;0.005,MIN(Inputs!$D$8,P59*(1+Inputs!$C$8/12)),0)</f>
        <v>0</v>
      </c>
      <c r="H60" s="21" t="n">
        <f aca="false">MAX(0,Inputs!$B$11-G60)</f>
        <v>6000</v>
      </c>
      <c r="I60" s="23" t="n">
        <f aca="false">IF(J59&lt;=0.005,0,MIN(J59*(1+Inputs!$C$5/12),MIN(Inputs!$D$5,J59*(1+Inputs!$C$5/12))+IF(B60=F60,H60,0)))</f>
        <v>0</v>
      </c>
      <c r="J60" s="23" t="n">
        <f aca="false">MAX(0,J59*(1+Inputs!$C$5/12)-I60)</f>
        <v>0</v>
      </c>
      <c r="K60" s="23" t="n">
        <f aca="false">IF(L59&lt;=0.005,0,MIN(L59*(1+Inputs!$C$6/12),MIN(Inputs!$D$6,L59*(1+Inputs!$C$6/12))+IF(C60=F60,H60,0)))</f>
        <v>0</v>
      </c>
      <c r="L60" s="23" t="n">
        <f aca="false">MAX(0,L59*(1+Inputs!$C$6/12)-K60)</f>
        <v>0</v>
      </c>
      <c r="M60" s="23" t="n">
        <f aca="false">IF(N59&lt;=0.005,0,MIN(N59*(1+Inputs!$C$7/12),MIN(Inputs!$D$7,N59*(1+Inputs!$C$7/12))+IF(D60=F60,H60,0)))</f>
        <v>0</v>
      </c>
      <c r="N60" s="23" t="n">
        <f aca="false">MAX(0,N59*(1+Inputs!$C$7/12)-M60)</f>
        <v>0</v>
      </c>
      <c r="O60" s="23" t="n">
        <f aca="false">IF(P59&lt;=0.005,0,MIN(P59*(1+Inputs!$C$8/12),MIN(Inputs!$D$8,P59*(1+Inputs!$C$8/12))+IF(E60=F60,H60,0)))</f>
        <v>0</v>
      </c>
      <c r="P60" s="23" t="n">
        <f aca="false">MAX(0,P59*(1+Inputs!$C$8/12)-O60)</f>
        <v>0</v>
      </c>
      <c r="Q60" s="21"/>
      <c r="R60" s="23" t="n">
        <f aca="false">J60+L60+N60+P60</f>
        <v>0</v>
      </c>
      <c r="S60" s="23" t="n">
        <f aca="false">S59+IF(J59&gt;0.005,J59*Inputs!$C$5/12,0)+IF(L59&gt;0.005,L59*Inputs!$C$6/12,0)+IF(N59&gt;0.005,N59*Inputs!$C$7/12,0)+IF(P59&gt;0.005,P59*Inputs!$C$8/12,0)</f>
        <v>41986.8840346012</v>
      </c>
    </row>
    <row r="61" customFormat="false" ht="15" hidden="false" customHeight="true" outlineLevel="0" collapsed="false">
      <c r="A61" s="21" t="n">
        <f aca="false">A60+1</f>
        <v>59</v>
      </c>
      <c r="B61" s="21" t="n">
        <f aca="false">IF(J60&gt;0.005,B$2,999)</f>
        <v>999</v>
      </c>
      <c r="C61" s="21" t="n">
        <f aca="false">IF(L60&gt;0.005,C$2,999)</f>
        <v>999</v>
      </c>
      <c r="D61" s="21" t="n">
        <f aca="false">IF(N60&gt;0.005,D$2,999)</f>
        <v>999</v>
      </c>
      <c r="E61" s="21" t="n">
        <f aca="false">IF(P60&gt;0.005,E$2,999)</f>
        <v>999</v>
      </c>
      <c r="F61" s="21" t="n">
        <f aca="false">MIN(B61:E61)</f>
        <v>999</v>
      </c>
      <c r="G61" s="21" t="n">
        <f aca="false">IF(J60&gt;0.005,MIN(Inputs!$D$5,J60*(1+Inputs!$C$5/12)),0)+IF(L60&gt;0.005,MIN(Inputs!$D$6,L60*(1+Inputs!$C$6/12)),0)+IF(N60&gt;0.005,MIN(Inputs!$D$7,N60*(1+Inputs!$C$7/12)),0)+IF(P60&gt;0.005,MIN(Inputs!$D$8,P60*(1+Inputs!$C$8/12)),0)</f>
        <v>0</v>
      </c>
      <c r="H61" s="21" t="n">
        <f aca="false">MAX(0,Inputs!$B$11-G61)</f>
        <v>6000</v>
      </c>
      <c r="I61" s="23" t="n">
        <f aca="false">IF(J60&lt;=0.005,0,MIN(J60*(1+Inputs!$C$5/12),MIN(Inputs!$D$5,J60*(1+Inputs!$C$5/12))+IF(B61=F61,H61,0)))</f>
        <v>0</v>
      </c>
      <c r="J61" s="23" t="n">
        <f aca="false">MAX(0,J60*(1+Inputs!$C$5/12)-I61)</f>
        <v>0</v>
      </c>
      <c r="K61" s="23" t="n">
        <f aca="false">IF(L60&lt;=0.005,0,MIN(L60*(1+Inputs!$C$6/12),MIN(Inputs!$D$6,L60*(1+Inputs!$C$6/12))+IF(C61=F61,H61,0)))</f>
        <v>0</v>
      </c>
      <c r="L61" s="23" t="n">
        <f aca="false">MAX(0,L60*(1+Inputs!$C$6/12)-K61)</f>
        <v>0</v>
      </c>
      <c r="M61" s="23" t="n">
        <f aca="false">IF(N60&lt;=0.005,0,MIN(N60*(1+Inputs!$C$7/12),MIN(Inputs!$D$7,N60*(1+Inputs!$C$7/12))+IF(D61=F61,H61,0)))</f>
        <v>0</v>
      </c>
      <c r="N61" s="23" t="n">
        <f aca="false">MAX(0,N60*(1+Inputs!$C$7/12)-M61)</f>
        <v>0</v>
      </c>
      <c r="O61" s="23" t="n">
        <f aca="false">IF(P60&lt;=0.005,0,MIN(P60*(1+Inputs!$C$8/12),MIN(Inputs!$D$8,P60*(1+Inputs!$C$8/12))+IF(E61=F61,H61,0)))</f>
        <v>0</v>
      </c>
      <c r="P61" s="23" t="n">
        <f aca="false">MAX(0,P60*(1+Inputs!$C$8/12)-O61)</f>
        <v>0</v>
      </c>
      <c r="Q61" s="21"/>
      <c r="R61" s="23" t="n">
        <f aca="false">J61+L61+N61+P61</f>
        <v>0</v>
      </c>
      <c r="S61" s="23" t="n">
        <f aca="false">S60+IF(J60&gt;0.005,J60*Inputs!$C$5/12,0)+IF(L60&gt;0.005,L60*Inputs!$C$6/12,0)+IF(N60&gt;0.005,N60*Inputs!$C$7/12,0)+IF(P60&gt;0.005,P60*Inputs!$C$8/12,0)</f>
        <v>41986.8840346012</v>
      </c>
    </row>
    <row r="62" customFormat="false" ht="15" hidden="false" customHeight="true" outlineLevel="0" collapsed="false">
      <c r="A62" s="21" t="n">
        <f aca="false">A61+1</f>
        <v>60</v>
      </c>
      <c r="B62" s="21" t="n">
        <f aca="false">IF(J61&gt;0.005,B$2,999)</f>
        <v>999</v>
      </c>
      <c r="C62" s="21" t="n">
        <f aca="false">IF(L61&gt;0.005,C$2,999)</f>
        <v>999</v>
      </c>
      <c r="D62" s="21" t="n">
        <f aca="false">IF(N61&gt;0.005,D$2,999)</f>
        <v>999</v>
      </c>
      <c r="E62" s="21" t="n">
        <f aca="false">IF(P61&gt;0.005,E$2,999)</f>
        <v>999</v>
      </c>
      <c r="F62" s="21" t="n">
        <f aca="false">MIN(B62:E62)</f>
        <v>999</v>
      </c>
      <c r="G62" s="21" t="n">
        <f aca="false">IF(J61&gt;0.005,MIN(Inputs!$D$5,J61*(1+Inputs!$C$5/12)),0)+IF(L61&gt;0.005,MIN(Inputs!$D$6,L61*(1+Inputs!$C$6/12)),0)+IF(N61&gt;0.005,MIN(Inputs!$D$7,N61*(1+Inputs!$C$7/12)),0)+IF(P61&gt;0.005,MIN(Inputs!$D$8,P61*(1+Inputs!$C$8/12)),0)</f>
        <v>0</v>
      </c>
      <c r="H62" s="21" t="n">
        <f aca="false">MAX(0,Inputs!$B$11-G62)</f>
        <v>6000</v>
      </c>
      <c r="I62" s="23" t="n">
        <f aca="false">IF(J61&lt;=0.005,0,MIN(J61*(1+Inputs!$C$5/12),MIN(Inputs!$D$5,J61*(1+Inputs!$C$5/12))+IF(B62=F62,H62,0)))</f>
        <v>0</v>
      </c>
      <c r="J62" s="23" t="n">
        <f aca="false">MAX(0,J61*(1+Inputs!$C$5/12)-I62)</f>
        <v>0</v>
      </c>
      <c r="K62" s="23" t="n">
        <f aca="false">IF(L61&lt;=0.005,0,MIN(L61*(1+Inputs!$C$6/12),MIN(Inputs!$D$6,L61*(1+Inputs!$C$6/12))+IF(C62=F62,H62,0)))</f>
        <v>0</v>
      </c>
      <c r="L62" s="23" t="n">
        <f aca="false">MAX(0,L61*(1+Inputs!$C$6/12)-K62)</f>
        <v>0</v>
      </c>
      <c r="M62" s="23" t="n">
        <f aca="false">IF(N61&lt;=0.005,0,MIN(N61*(1+Inputs!$C$7/12),MIN(Inputs!$D$7,N61*(1+Inputs!$C$7/12))+IF(D62=F62,H62,0)))</f>
        <v>0</v>
      </c>
      <c r="N62" s="23" t="n">
        <f aca="false">MAX(0,N61*(1+Inputs!$C$7/12)-M62)</f>
        <v>0</v>
      </c>
      <c r="O62" s="23" t="n">
        <f aca="false">IF(P61&lt;=0.005,0,MIN(P61*(1+Inputs!$C$8/12),MIN(Inputs!$D$8,P61*(1+Inputs!$C$8/12))+IF(E62=F62,H62,0)))</f>
        <v>0</v>
      </c>
      <c r="P62" s="23" t="n">
        <f aca="false">MAX(0,P61*(1+Inputs!$C$8/12)-O62)</f>
        <v>0</v>
      </c>
      <c r="Q62" s="21"/>
      <c r="R62" s="23" t="n">
        <f aca="false">J62+L62+N62+P62</f>
        <v>0</v>
      </c>
      <c r="S62" s="23" t="n">
        <f aca="false">S61+IF(J61&gt;0.005,J61*Inputs!$C$5/12,0)+IF(L61&gt;0.005,L61*Inputs!$C$6/12,0)+IF(N61&gt;0.005,N61*Inputs!$C$7/12,0)+IF(P61&gt;0.005,P61*Inputs!$C$8/12,0)</f>
        <v>41986.8840346012</v>
      </c>
    </row>
    <row r="63" customFormat="false" ht="15" hidden="false" customHeight="true" outlineLevel="0" collapsed="false">
      <c r="A63" s="21" t="n">
        <f aca="false">A62+1</f>
        <v>61</v>
      </c>
      <c r="B63" s="21" t="n">
        <f aca="false">IF(J62&gt;0.005,B$2,999)</f>
        <v>999</v>
      </c>
      <c r="C63" s="21" t="n">
        <f aca="false">IF(L62&gt;0.005,C$2,999)</f>
        <v>999</v>
      </c>
      <c r="D63" s="21" t="n">
        <f aca="false">IF(N62&gt;0.005,D$2,999)</f>
        <v>999</v>
      </c>
      <c r="E63" s="21" t="n">
        <f aca="false">IF(P62&gt;0.005,E$2,999)</f>
        <v>999</v>
      </c>
      <c r="F63" s="21" t="n">
        <f aca="false">MIN(B63:E63)</f>
        <v>999</v>
      </c>
      <c r="G63" s="21" t="n">
        <f aca="false">IF(J62&gt;0.005,MIN(Inputs!$D$5,J62*(1+Inputs!$C$5/12)),0)+IF(L62&gt;0.005,MIN(Inputs!$D$6,L62*(1+Inputs!$C$6/12)),0)+IF(N62&gt;0.005,MIN(Inputs!$D$7,N62*(1+Inputs!$C$7/12)),0)+IF(P62&gt;0.005,MIN(Inputs!$D$8,P62*(1+Inputs!$C$8/12)),0)</f>
        <v>0</v>
      </c>
      <c r="H63" s="21" t="n">
        <f aca="false">MAX(0,Inputs!$B$11-G63)</f>
        <v>6000</v>
      </c>
      <c r="I63" s="23" t="n">
        <f aca="false">IF(J62&lt;=0.005,0,MIN(J62*(1+Inputs!$C$5/12),MIN(Inputs!$D$5,J62*(1+Inputs!$C$5/12))+IF(B63=F63,H63,0)))</f>
        <v>0</v>
      </c>
      <c r="J63" s="23" t="n">
        <f aca="false">MAX(0,J62*(1+Inputs!$C$5/12)-I63)</f>
        <v>0</v>
      </c>
      <c r="K63" s="23" t="n">
        <f aca="false">IF(L62&lt;=0.005,0,MIN(L62*(1+Inputs!$C$6/12),MIN(Inputs!$D$6,L62*(1+Inputs!$C$6/12))+IF(C63=F63,H63,0)))</f>
        <v>0</v>
      </c>
      <c r="L63" s="23" t="n">
        <f aca="false">MAX(0,L62*(1+Inputs!$C$6/12)-K63)</f>
        <v>0</v>
      </c>
      <c r="M63" s="23" t="n">
        <f aca="false">IF(N62&lt;=0.005,0,MIN(N62*(1+Inputs!$C$7/12),MIN(Inputs!$D$7,N62*(1+Inputs!$C$7/12))+IF(D63=F63,H63,0)))</f>
        <v>0</v>
      </c>
      <c r="N63" s="23" t="n">
        <f aca="false">MAX(0,N62*(1+Inputs!$C$7/12)-M63)</f>
        <v>0</v>
      </c>
      <c r="O63" s="23" t="n">
        <f aca="false">IF(P62&lt;=0.005,0,MIN(P62*(1+Inputs!$C$8/12),MIN(Inputs!$D$8,P62*(1+Inputs!$C$8/12))+IF(E63=F63,H63,0)))</f>
        <v>0</v>
      </c>
      <c r="P63" s="23" t="n">
        <f aca="false">MAX(0,P62*(1+Inputs!$C$8/12)-O63)</f>
        <v>0</v>
      </c>
      <c r="Q63" s="21"/>
      <c r="R63" s="23" t="n">
        <f aca="false">J63+L63+N63+P63</f>
        <v>0</v>
      </c>
      <c r="S63" s="23" t="n">
        <f aca="false">S62+IF(J62&gt;0.005,J62*Inputs!$C$5/12,0)+IF(L62&gt;0.005,L62*Inputs!$C$6/12,0)+IF(N62&gt;0.005,N62*Inputs!$C$7/12,0)+IF(P62&gt;0.005,P62*Inputs!$C$8/12,0)</f>
        <v>41986.8840346012</v>
      </c>
    </row>
    <row r="64" customFormat="false" ht="15" hidden="false" customHeight="true" outlineLevel="0" collapsed="false">
      <c r="A64" s="21" t="n">
        <f aca="false">A63+1</f>
        <v>62</v>
      </c>
      <c r="B64" s="21" t="n">
        <f aca="false">IF(J63&gt;0.005,B$2,999)</f>
        <v>999</v>
      </c>
      <c r="C64" s="21" t="n">
        <f aca="false">IF(L63&gt;0.005,C$2,999)</f>
        <v>999</v>
      </c>
      <c r="D64" s="21" t="n">
        <f aca="false">IF(N63&gt;0.005,D$2,999)</f>
        <v>999</v>
      </c>
      <c r="E64" s="21" t="n">
        <f aca="false">IF(P63&gt;0.005,E$2,999)</f>
        <v>999</v>
      </c>
      <c r="F64" s="21" t="n">
        <f aca="false">MIN(B64:E64)</f>
        <v>999</v>
      </c>
      <c r="G64" s="21" t="n">
        <f aca="false">IF(J63&gt;0.005,MIN(Inputs!$D$5,J63*(1+Inputs!$C$5/12)),0)+IF(L63&gt;0.005,MIN(Inputs!$D$6,L63*(1+Inputs!$C$6/12)),0)+IF(N63&gt;0.005,MIN(Inputs!$D$7,N63*(1+Inputs!$C$7/12)),0)+IF(P63&gt;0.005,MIN(Inputs!$D$8,P63*(1+Inputs!$C$8/12)),0)</f>
        <v>0</v>
      </c>
      <c r="H64" s="21" t="n">
        <f aca="false">MAX(0,Inputs!$B$11-G64)</f>
        <v>6000</v>
      </c>
      <c r="I64" s="23" t="n">
        <f aca="false">IF(J63&lt;=0.005,0,MIN(J63*(1+Inputs!$C$5/12),MIN(Inputs!$D$5,J63*(1+Inputs!$C$5/12))+IF(B64=F64,H64,0)))</f>
        <v>0</v>
      </c>
      <c r="J64" s="23" t="n">
        <f aca="false">MAX(0,J63*(1+Inputs!$C$5/12)-I64)</f>
        <v>0</v>
      </c>
      <c r="K64" s="23" t="n">
        <f aca="false">IF(L63&lt;=0.005,0,MIN(L63*(1+Inputs!$C$6/12),MIN(Inputs!$D$6,L63*(1+Inputs!$C$6/12))+IF(C64=F64,H64,0)))</f>
        <v>0</v>
      </c>
      <c r="L64" s="23" t="n">
        <f aca="false">MAX(0,L63*(1+Inputs!$C$6/12)-K64)</f>
        <v>0</v>
      </c>
      <c r="M64" s="23" t="n">
        <f aca="false">IF(N63&lt;=0.005,0,MIN(N63*(1+Inputs!$C$7/12),MIN(Inputs!$D$7,N63*(1+Inputs!$C$7/12))+IF(D64=F64,H64,0)))</f>
        <v>0</v>
      </c>
      <c r="N64" s="23" t="n">
        <f aca="false">MAX(0,N63*(1+Inputs!$C$7/12)-M64)</f>
        <v>0</v>
      </c>
      <c r="O64" s="23" t="n">
        <f aca="false">IF(P63&lt;=0.005,0,MIN(P63*(1+Inputs!$C$8/12),MIN(Inputs!$D$8,P63*(1+Inputs!$C$8/12))+IF(E64=F64,H64,0)))</f>
        <v>0</v>
      </c>
      <c r="P64" s="23" t="n">
        <f aca="false">MAX(0,P63*(1+Inputs!$C$8/12)-O64)</f>
        <v>0</v>
      </c>
      <c r="Q64" s="21"/>
      <c r="R64" s="23" t="n">
        <f aca="false">J64+L64+N64+P64</f>
        <v>0</v>
      </c>
      <c r="S64" s="23" t="n">
        <f aca="false">S63+IF(J63&gt;0.005,J63*Inputs!$C$5/12,0)+IF(L63&gt;0.005,L63*Inputs!$C$6/12,0)+IF(N63&gt;0.005,N63*Inputs!$C$7/12,0)+IF(P63&gt;0.005,P63*Inputs!$C$8/12,0)</f>
        <v>41986.8840346012</v>
      </c>
    </row>
    <row r="65" customFormat="false" ht="15" hidden="false" customHeight="true" outlineLevel="0" collapsed="false">
      <c r="A65" s="21" t="n">
        <f aca="false">A64+1</f>
        <v>63</v>
      </c>
      <c r="B65" s="21" t="n">
        <f aca="false">IF(J64&gt;0.005,B$2,999)</f>
        <v>999</v>
      </c>
      <c r="C65" s="21" t="n">
        <f aca="false">IF(L64&gt;0.005,C$2,999)</f>
        <v>999</v>
      </c>
      <c r="D65" s="21" t="n">
        <f aca="false">IF(N64&gt;0.005,D$2,999)</f>
        <v>999</v>
      </c>
      <c r="E65" s="21" t="n">
        <f aca="false">IF(P64&gt;0.005,E$2,999)</f>
        <v>999</v>
      </c>
      <c r="F65" s="21" t="n">
        <f aca="false">MIN(B65:E65)</f>
        <v>999</v>
      </c>
      <c r="G65" s="21" t="n">
        <f aca="false">IF(J64&gt;0.005,MIN(Inputs!$D$5,J64*(1+Inputs!$C$5/12)),0)+IF(L64&gt;0.005,MIN(Inputs!$D$6,L64*(1+Inputs!$C$6/12)),0)+IF(N64&gt;0.005,MIN(Inputs!$D$7,N64*(1+Inputs!$C$7/12)),0)+IF(P64&gt;0.005,MIN(Inputs!$D$8,P64*(1+Inputs!$C$8/12)),0)</f>
        <v>0</v>
      </c>
      <c r="H65" s="21" t="n">
        <f aca="false">MAX(0,Inputs!$B$11-G65)</f>
        <v>6000</v>
      </c>
      <c r="I65" s="23" t="n">
        <f aca="false">IF(J64&lt;=0.005,0,MIN(J64*(1+Inputs!$C$5/12),MIN(Inputs!$D$5,J64*(1+Inputs!$C$5/12))+IF(B65=F65,H65,0)))</f>
        <v>0</v>
      </c>
      <c r="J65" s="23" t="n">
        <f aca="false">MAX(0,J64*(1+Inputs!$C$5/12)-I65)</f>
        <v>0</v>
      </c>
      <c r="K65" s="23" t="n">
        <f aca="false">IF(L64&lt;=0.005,0,MIN(L64*(1+Inputs!$C$6/12),MIN(Inputs!$D$6,L64*(1+Inputs!$C$6/12))+IF(C65=F65,H65,0)))</f>
        <v>0</v>
      </c>
      <c r="L65" s="23" t="n">
        <f aca="false">MAX(0,L64*(1+Inputs!$C$6/12)-K65)</f>
        <v>0</v>
      </c>
      <c r="M65" s="23" t="n">
        <f aca="false">IF(N64&lt;=0.005,0,MIN(N64*(1+Inputs!$C$7/12),MIN(Inputs!$D$7,N64*(1+Inputs!$C$7/12))+IF(D65=F65,H65,0)))</f>
        <v>0</v>
      </c>
      <c r="N65" s="23" t="n">
        <f aca="false">MAX(0,N64*(1+Inputs!$C$7/12)-M65)</f>
        <v>0</v>
      </c>
      <c r="O65" s="23" t="n">
        <f aca="false">IF(P64&lt;=0.005,0,MIN(P64*(1+Inputs!$C$8/12),MIN(Inputs!$D$8,P64*(1+Inputs!$C$8/12))+IF(E65=F65,H65,0)))</f>
        <v>0</v>
      </c>
      <c r="P65" s="23" t="n">
        <f aca="false">MAX(0,P64*(1+Inputs!$C$8/12)-O65)</f>
        <v>0</v>
      </c>
      <c r="Q65" s="21"/>
      <c r="R65" s="23" t="n">
        <f aca="false">J65+L65+N65+P65</f>
        <v>0</v>
      </c>
      <c r="S65" s="23" t="n">
        <f aca="false">S64+IF(J64&gt;0.005,J64*Inputs!$C$5/12,0)+IF(L64&gt;0.005,L64*Inputs!$C$6/12,0)+IF(N64&gt;0.005,N64*Inputs!$C$7/12,0)+IF(P64&gt;0.005,P64*Inputs!$C$8/12,0)</f>
        <v>41986.8840346012</v>
      </c>
    </row>
    <row r="66" customFormat="false" ht="15" hidden="false" customHeight="true" outlineLevel="0" collapsed="false">
      <c r="A66" s="21" t="n">
        <f aca="false">A65+1</f>
        <v>64</v>
      </c>
      <c r="B66" s="21" t="n">
        <f aca="false">IF(J65&gt;0.005,B$2,999)</f>
        <v>999</v>
      </c>
      <c r="C66" s="21" t="n">
        <f aca="false">IF(L65&gt;0.005,C$2,999)</f>
        <v>999</v>
      </c>
      <c r="D66" s="21" t="n">
        <f aca="false">IF(N65&gt;0.005,D$2,999)</f>
        <v>999</v>
      </c>
      <c r="E66" s="21" t="n">
        <f aca="false">IF(P65&gt;0.005,E$2,999)</f>
        <v>999</v>
      </c>
      <c r="F66" s="21" t="n">
        <f aca="false">MIN(B66:E66)</f>
        <v>999</v>
      </c>
      <c r="G66" s="21" t="n">
        <f aca="false">IF(J65&gt;0.005,MIN(Inputs!$D$5,J65*(1+Inputs!$C$5/12)),0)+IF(L65&gt;0.005,MIN(Inputs!$D$6,L65*(1+Inputs!$C$6/12)),0)+IF(N65&gt;0.005,MIN(Inputs!$D$7,N65*(1+Inputs!$C$7/12)),0)+IF(P65&gt;0.005,MIN(Inputs!$D$8,P65*(1+Inputs!$C$8/12)),0)</f>
        <v>0</v>
      </c>
      <c r="H66" s="21" t="n">
        <f aca="false">MAX(0,Inputs!$B$11-G66)</f>
        <v>6000</v>
      </c>
      <c r="I66" s="23" t="n">
        <f aca="false">IF(J65&lt;=0.005,0,MIN(J65*(1+Inputs!$C$5/12),MIN(Inputs!$D$5,J65*(1+Inputs!$C$5/12))+IF(B66=F66,H66,0)))</f>
        <v>0</v>
      </c>
      <c r="J66" s="23" t="n">
        <f aca="false">MAX(0,J65*(1+Inputs!$C$5/12)-I66)</f>
        <v>0</v>
      </c>
      <c r="K66" s="23" t="n">
        <f aca="false">IF(L65&lt;=0.005,0,MIN(L65*(1+Inputs!$C$6/12),MIN(Inputs!$D$6,L65*(1+Inputs!$C$6/12))+IF(C66=F66,H66,0)))</f>
        <v>0</v>
      </c>
      <c r="L66" s="23" t="n">
        <f aca="false">MAX(0,L65*(1+Inputs!$C$6/12)-K66)</f>
        <v>0</v>
      </c>
      <c r="M66" s="23" t="n">
        <f aca="false">IF(N65&lt;=0.005,0,MIN(N65*(1+Inputs!$C$7/12),MIN(Inputs!$D$7,N65*(1+Inputs!$C$7/12))+IF(D66=F66,H66,0)))</f>
        <v>0</v>
      </c>
      <c r="N66" s="23" t="n">
        <f aca="false">MAX(0,N65*(1+Inputs!$C$7/12)-M66)</f>
        <v>0</v>
      </c>
      <c r="O66" s="23" t="n">
        <f aca="false">IF(P65&lt;=0.005,0,MIN(P65*(1+Inputs!$C$8/12),MIN(Inputs!$D$8,P65*(1+Inputs!$C$8/12))+IF(E66=F66,H66,0)))</f>
        <v>0</v>
      </c>
      <c r="P66" s="23" t="n">
        <f aca="false">MAX(0,P65*(1+Inputs!$C$8/12)-O66)</f>
        <v>0</v>
      </c>
      <c r="Q66" s="21"/>
      <c r="R66" s="23" t="n">
        <f aca="false">J66+L66+N66+P66</f>
        <v>0</v>
      </c>
      <c r="S66" s="23" t="n">
        <f aca="false">S65+IF(J65&gt;0.005,J65*Inputs!$C$5/12,0)+IF(L65&gt;0.005,L65*Inputs!$C$6/12,0)+IF(N65&gt;0.005,N65*Inputs!$C$7/12,0)+IF(P65&gt;0.005,P65*Inputs!$C$8/12,0)</f>
        <v>41986.8840346012</v>
      </c>
    </row>
    <row r="67" customFormat="false" ht="15" hidden="false" customHeight="true" outlineLevel="0" collapsed="false">
      <c r="A67" s="21" t="n">
        <f aca="false">A66+1</f>
        <v>65</v>
      </c>
      <c r="B67" s="21" t="n">
        <f aca="false">IF(J66&gt;0.005,B$2,999)</f>
        <v>999</v>
      </c>
      <c r="C67" s="21" t="n">
        <f aca="false">IF(L66&gt;0.005,C$2,999)</f>
        <v>999</v>
      </c>
      <c r="D67" s="21" t="n">
        <f aca="false">IF(N66&gt;0.005,D$2,999)</f>
        <v>999</v>
      </c>
      <c r="E67" s="21" t="n">
        <f aca="false">IF(P66&gt;0.005,E$2,999)</f>
        <v>999</v>
      </c>
      <c r="F67" s="21" t="n">
        <f aca="false">MIN(B67:E67)</f>
        <v>999</v>
      </c>
      <c r="G67" s="21" t="n">
        <f aca="false">IF(J66&gt;0.005,MIN(Inputs!$D$5,J66*(1+Inputs!$C$5/12)),0)+IF(L66&gt;0.005,MIN(Inputs!$D$6,L66*(1+Inputs!$C$6/12)),0)+IF(N66&gt;0.005,MIN(Inputs!$D$7,N66*(1+Inputs!$C$7/12)),0)+IF(P66&gt;0.005,MIN(Inputs!$D$8,P66*(1+Inputs!$C$8/12)),0)</f>
        <v>0</v>
      </c>
      <c r="H67" s="21" t="n">
        <f aca="false">MAX(0,Inputs!$B$11-G67)</f>
        <v>6000</v>
      </c>
      <c r="I67" s="23" t="n">
        <f aca="false">IF(J66&lt;=0.005,0,MIN(J66*(1+Inputs!$C$5/12),MIN(Inputs!$D$5,J66*(1+Inputs!$C$5/12))+IF(B67=F67,H67,0)))</f>
        <v>0</v>
      </c>
      <c r="J67" s="23" t="n">
        <f aca="false">MAX(0,J66*(1+Inputs!$C$5/12)-I67)</f>
        <v>0</v>
      </c>
      <c r="K67" s="23" t="n">
        <f aca="false">IF(L66&lt;=0.005,0,MIN(L66*(1+Inputs!$C$6/12),MIN(Inputs!$D$6,L66*(1+Inputs!$C$6/12))+IF(C67=F67,H67,0)))</f>
        <v>0</v>
      </c>
      <c r="L67" s="23" t="n">
        <f aca="false">MAX(0,L66*(1+Inputs!$C$6/12)-K67)</f>
        <v>0</v>
      </c>
      <c r="M67" s="23" t="n">
        <f aca="false">IF(N66&lt;=0.005,0,MIN(N66*(1+Inputs!$C$7/12),MIN(Inputs!$D$7,N66*(1+Inputs!$C$7/12))+IF(D67=F67,H67,0)))</f>
        <v>0</v>
      </c>
      <c r="N67" s="23" t="n">
        <f aca="false">MAX(0,N66*(1+Inputs!$C$7/12)-M67)</f>
        <v>0</v>
      </c>
      <c r="O67" s="23" t="n">
        <f aca="false">IF(P66&lt;=0.005,0,MIN(P66*(1+Inputs!$C$8/12),MIN(Inputs!$D$8,P66*(1+Inputs!$C$8/12))+IF(E67=F67,H67,0)))</f>
        <v>0</v>
      </c>
      <c r="P67" s="23" t="n">
        <f aca="false">MAX(0,P66*(1+Inputs!$C$8/12)-O67)</f>
        <v>0</v>
      </c>
      <c r="Q67" s="21"/>
      <c r="R67" s="23" t="n">
        <f aca="false">J67+L67+N67+P67</f>
        <v>0</v>
      </c>
      <c r="S67" s="23" t="n">
        <f aca="false">S66+IF(J66&gt;0.005,J66*Inputs!$C$5/12,0)+IF(L66&gt;0.005,L66*Inputs!$C$6/12,0)+IF(N66&gt;0.005,N66*Inputs!$C$7/12,0)+IF(P66&gt;0.005,P66*Inputs!$C$8/12,0)</f>
        <v>41986.8840346012</v>
      </c>
    </row>
    <row r="68" customFormat="false" ht="15" hidden="false" customHeight="true" outlineLevel="0" collapsed="false">
      <c r="A68" s="21" t="n">
        <f aca="false">A67+1</f>
        <v>66</v>
      </c>
      <c r="B68" s="21" t="n">
        <f aca="false">IF(J67&gt;0.005,B$2,999)</f>
        <v>999</v>
      </c>
      <c r="C68" s="21" t="n">
        <f aca="false">IF(L67&gt;0.005,C$2,999)</f>
        <v>999</v>
      </c>
      <c r="D68" s="21" t="n">
        <f aca="false">IF(N67&gt;0.005,D$2,999)</f>
        <v>999</v>
      </c>
      <c r="E68" s="21" t="n">
        <f aca="false">IF(P67&gt;0.005,E$2,999)</f>
        <v>999</v>
      </c>
      <c r="F68" s="21" t="n">
        <f aca="false">MIN(B68:E68)</f>
        <v>999</v>
      </c>
      <c r="G68" s="21" t="n">
        <f aca="false">IF(J67&gt;0.005,MIN(Inputs!$D$5,J67*(1+Inputs!$C$5/12)),0)+IF(L67&gt;0.005,MIN(Inputs!$D$6,L67*(1+Inputs!$C$6/12)),0)+IF(N67&gt;0.005,MIN(Inputs!$D$7,N67*(1+Inputs!$C$7/12)),0)+IF(P67&gt;0.005,MIN(Inputs!$D$8,P67*(1+Inputs!$C$8/12)),0)</f>
        <v>0</v>
      </c>
      <c r="H68" s="21" t="n">
        <f aca="false">MAX(0,Inputs!$B$11-G68)</f>
        <v>6000</v>
      </c>
      <c r="I68" s="23" t="n">
        <f aca="false">IF(J67&lt;=0.005,0,MIN(J67*(1+Inputs!$C$5/12),MIN(Inputs!$D$5,J67*(1+Inputs!$C$5/12))+IF(B68=F68,H68,0)))</f>
        <v>0</v>
      </c>
      <c r="J68" s="23" t="n">
        <f aca="false">MAX(0,J67*(1+Inputs!$C$5/12)-I68)</f>
        <v>0</v>
      </c>
      <c r="K68" s="23" t="n">
        <f aca="false">IF(L67&lt;=0.005,0,MIN(L67*(1+Inputs!$C$6/12),MIN(Inputs!$D$6,L67*(1+Inputs!$C$6/12))+IF(C68=F68,H68,0)))</f>
        <v>0</v>
      </c>
      <c r="L68" s="23" t="n">
        <f aca="false">MAX(0,L67*(1+Inputs!$C$6/12)-K68)</f>
        <v>0</v>
      </c>
      <c r="M68" s="23" t="n">
        <f aca="false">IF(N67&lt;=0.005,0,MIN(N67*(1+Inputs!$C$7/12),MIN(Inputs!$D$7,N67*(1+Inputs!$C$7/12))+IF(D68=F68,H68,0)))</f>
        <v>0</v>
      </c>
      <c r="N68" s="23" t="n">
        <f aca="false">MAX(0,N67*(1+Inputs!$C$7/12)-M68)</f>
        <v>0</v>
      </c>
      <c r="O68" s="23" t="n">
        <f aca="false">IF(P67&lt;=0.005,0,MIN(P67*(1+Inputs!$C$8/12),MIN(Inputs!$D$8,P67*(1+Inputs!$C$8/12))+IF(E68=F68,H68,0)))</f>
        <v>0</v>
      </c>
      <c r="P68" s="23" t="n">
        <f aca="false">MAX(0,P67*(1+Inputs!$C$8/12)-O68)</f>
        <v>0</v>
      </c>
      <c r="Q68" s="21"/>
      <c r="R68" s="23" t="n">
        <f aca="false">J68+L68+N68+P68</f>
        <v>0</v>
      </c>
      <c r="S68" s="23" t="n">
        <f aca="false">S67+IF(J67&gt;0.005,J67*Inputs!$C$5/12,0)+IF(L67&gt;0.005,L67*Inputs!$C$6/12,0)+IF(N67&gt;0.005,N67*Inputs!$C$7/12,0)+IF(P67&gt;0.005,P67*Inputs!$C$8/12,0)</f>
        <v>41986.8840346012</v>
      </c>
    </row>
    <row r="69" customFormat="false" ht="15" hidden="false" customHeight="true" outlineLevel="0" collapsed="false">
      <c r="A69" s="21" t="n">
        <f aca="false">A68+1</f>
        <v>67</v>
      </c>
      <c r="B69" s="21" t="n">
        <f aca="false">IF(J68&gt;0.005,B$2,999)</f>
        <v>999</v>
      </c>
      <c r="C69" s="21" t="n">
        <f aca="false">IF(L68&gt;0.005,C$2,999)</f>
        <v>999</v>
      </c>
      <c r="D69" s="21" t="n">
        <f aca="false">IF(N68&gt;0.005,D$2,999)</f>
        <v>999</v>
      </c>
      <c r="E69" s="21" t="n">
        <f aca="false">IF(P68&gt;0.005,E$2,999)</f>
        <v>999</v>
      </c>
      <c r="F69" s="21" t="n">
        <f aca="false">MIN(B69:E69)</f>
        <v>999</v>
      </c>
      <c r="G69" s="21" t="n">
        <f aca="false">IF(J68&gt;0.005,MIN(Inputs!$D$5,J68*(1+Inputs!$C$5/12)),0)+IF(L68&gt;0.005,MIN(Inputs!$D$6,L68*(1+Inputs!$C$6/12)),0)+IF(N68&gt;0.005,MIN(Inputs!$D$7,N68*(1+Inputs!$C$7/12)),0)+IF(P68&gt;0.005,MIN(Inputs!$D$8,P68*(1+Inputs!$C$8/12)),0)</f>
        <v>0</v>
      </c>
      <c r="H69" s="21" t="n">
        <f aca="false">MAX(0,Inputs!$B$11-G69)</f>
        <v>6000</v>
      </c>
      <c r="I69" s="23" t="n">
        <f aca="false">IF(J68&lt;=0.005,0,MIN(J68*(1+Inputs!$C$5/12),MIN(Inputs!$D$5,J68*(1+Inputs!$C$5/12))+IF(B69=F69,H69,0)))</f>
        <v>0</v>
      </c>
      <c r="J69" s="23" t="n">
        <f aca="false">MAX(0,J68*(1+Inputs!$C$5/12)-I69)</f>
        <v>0</v>
      </c>
      <c r="K69" s="23" t="n">
        <f aca="false">IF(L68&lt;=0.005,0,MIN(L68*(1+Inputs!$C$6/12),MIN(Inputs!$D$6,L68*(1+Inputs!$C$6/12))+IF(C69=F69,H69,0)))</f>
        <v>0</v>
      </c>
      <c r="L69" s="23" t="n">
        <f aca="false">MAX(0,L68*(1+Inputs!$C$6/12)-K69)</f>
        <v>0</v>
      </c>
      <c r="M69" s="23" t="n">
        <f aca="false">IF(N68&lt;=0.005,0,MIN(N68*(1+Inputs!$C$7/12),MIN(Inputs!$D$7,N68*(1+Inputs!$C$7/12))+IF(D69=F69,H69,0)))</f>
        <v>0</v>
      </c>
      <c r="N69" s="23" t="n">
        <f aca="false">MAX(0,N68*(1+Inputs!$C$7/12)-M69)</f>
        <v>0</v>
      </c>
      <c r="O69" s="23" t="n">
        <f aca="false">IF(P68&lt;=0.005,0,MIN(P68*(1+Inputs!$C$8/12),MIN(Inputs!$D$8,P68*(1+Inputs!$C$8/12))+IF(E69=F69,H69,0)))</f>
        <v>0</v>
      </c>
      <c r="P69" s="23" t="n">
        <f aca="false">MAX(0,P68*(1+Inputs!$C$8/12)-O69)</f>
        <v>0</v>
      </c>
      <c r="Q69" s="21"/>
      <c r="R69" s="23" t="n">
        <f aca="false">J69+L69+N69+P69</f>
        <v>0</v>
      </c>
      <c r="S69" s="23" t="n">
        <f aca="false">S68+IF(J68&gt;0.005,J68*Inputs!$C$5/12,0)+IF(L68&gt;0.005,L68*Inputs!$C$6/12,0)+IF(N68&gt;0.005,N68*Inputs!$C$7/12,0)+IF(P68&gt;0.005,P68*Inputs!$C$8/12,0)</f>
        <v>41986.8840346012</v>
      </c>
    </row>
    <row r="70" customFormat="false" ht="15" hidden="false" customHeight="true" outlineLevel="0" collapsed="false">
      <c r="A70" s="21" t="n">
        <f aca="false">A69+1</f>
        <v>68</v>
      </c>
      <c r="B70" s="21" t="n">
        <f aca="false">IF(J69&gt;0.005,B$2,999)</f>
        <v>999</v>
      </c>
      <c r="C70" s="21" t="n">
        <f aca="false">IF(L69&gt;0.005,C$2,999)</f>
        <v>999</v>
      </c>
      <c r="D70" s="21" t="n">
        <f aca="false">IF(N69&gt;0.005,D$2,999)</f>
        <v>999</v>
      </c>
      <c r="E70" s="21" t="n">
        <f aca="false">IF(P69&gt;0.005,E$2,999)</f>
        <v>999</v>
      </c>
      <c r="F70" s="21" t="n">
        <f aca="false">MIN(B70:E70)</f>
        <v>999</v>
      </c>
      <c r="G70" s="21" t="n">
        <f aca="false">IF(J69&gt;0.005,MIN(Inputs!$D$5,J69*(1+Inputs!$C$5/12)),0)+IF(L69&gt;0.005,MIN(Inputs!$D$6,L69*(1+Inputs!$C$6/12)),0)+IF(N69&gt;0.005,MIN(Inputs!$D$7,N69*(1+Inputs!$C$7/12)),0)+IF(P69&gt;0.005,MIN(Inputs!$D$8,P69*(1+Inputs!$C$8/12)),0)</f>
        <v>0</v>
      </c>
      <c r="H70" s="21" t="n">
        <f aca="false">MAX(0,Inputs!$B$11-G70)</f>
        <v>6000</v>
      </c>
      <c r="I70" s="23" t="n">
        <f aca="false">IF(J69&lt;=0.005,0,MIN(J69*(1+Inputs!$C$5/12),MIN(Inputs!$D$5,J69*(1+Inputs!$C$5/12))+IF(B70=F70,H70,0)))</f>
        <v>0</v>
      </c>
      <c r="J70" s="23" t="n">
        <f aca="false">MAX(0,J69*(1+Inputs!$C$5/12)-I70)</f>
        <v>0</v>
      </c>
      <c r="K70" s="23" t="n">
        <f aca="false">IF(L69&lt;=0.005,0,MIN(L69*(1+Inputs!$C$6/12),MIN(Inputs!$D$6,L69*(1+Inputs!$C$6/12))+IF(C70=F70,H70,0)))</f>
        <v>0</v>
      </c>
      <c r="L70" s="23" t="n">
        <f aca="false">MAX(0,L69*(1+Inputs!$C$6/12)-K70)</f>
        <v>0</v>
      </c>
      <c r="M70" s="23" t="n">
        <f aca="false">IF(N69&lt;=0.005,0,MIN(N69*(1+Inputs!$C$7/12),MIN(Inputs!$D$7,N69*(1+Inputs!$C$7/12))+IF(D70=F70,H70,0)))</f>
        <v>0</v>
      </c>
      <c r="N70" s="23" t="n">
        <f aca="false">MAX(0,N69*(1+Inputs!$C$7/12)-M70)</f>
        <v>0</v>
      </c>
      <c r="O70" s="23" t="n">
        <f aca="false">IF(P69&lt;=0.005,0,MIN(P69*(1+Inputs!$C$8/12),MIN(Inputs!$D$8,P69*(1+Inputs!$C$8/12))+IF(E70=F70,H70,0)))</f>
        <v>0</v>
      </c>
      <c r="P70" s="23" t="n">
        <f aca="false">MAX(0,P69*(1+Inputs!$C$8/12)-O70)</f>
        <v>0</v>
      </c>
      <c r="Q70" s="21"/>
      <c r="R70" s="23" t="n">
        <f aca="false">J70+L70+N70+P70</f>
        <v>0</v>
      </c>
      <c r="S70" s="23" t="n">
        <f aca="false">S69+IF(J69&gt;0.005,J69*Inputs!$C$5/12,0)+IF(L69&gt;0.005,L69*Inputs!$C$6/12,0)+IF(N69&gt;0.005,N69*Inputs!$C$7/12,0)+IF(P69&gt;0.005,P69*Inputs!$C$8/12,0)</f>
        <v>41986.8840346012</v>
      </c>
    </row>
    <row r="71" customFormat="false" ht="15" hidden="false" customHeight="true" outlineLevel="0" collapsed="false">
      <c r="A71" s="21" t="n">
        <f aca="false">A70+1</f>
        <v>69</v>
      </c>
      <c r="B71" s="21" t="n">
        <f aca="false">IF(J70&gt;0.005,B$2,999)</f>
        <v>999</v>
      </c>
      <c r="C71" s="21" t="n">
        <f aca="false">IF(L70&gt;0.005,C$2,999)</f>
        <v>999</v>
      </c>
      <c r="D71" s="21" t="n">
        <f aca="false">IF(N70&gt;0.005,D$2,999)</f>
        <v>999</v>
      </c>
      <c r="E71" s="21" t="n">
        <f aca="false">IF(P70&gt;0.005,E$2,999)</f>
        <v>999</v>
      </c>
      <c r="F71" s="21" t="n">
        <f aca="false">MIN(B71:E71)</f>
        <v>999</v>
      </c>
      <c r="G71" s="21" t="n">
        <f aca="false">IF(J70&gt;0.005,MIN(Inputs!$D$5,J70*(1+Inputs!$C$5/12)),0)+IF(L70&gt;0.005,MIN(Inputs!$D$6,L70*(1+Inputs!$C$6/12)),0)+IF(N70&gt;0.005,MIN(Inputs!$D$7,N70*(1+Inputs!$C$7/12)),0)+IF(P70&gt;0.005,MIN(Inputs!$D$8,P70*(1+Inputs!$C$8/12)),0)</f>
        <v>0</v>
      </c>
      <c r="H71" s="21" t="n">
        <f aca="false">MAX(0,Inputs!$B$11-G71)</f>
        <v>6000</v>
      </c>
      <c r="I71" s="23" t="n">
        <f aca="false">IF(J70&lt;=0.005,0,MIN(J70*(1+Inputs!$C$5/12),MIN(Inputs!$D$5,J70*(1+Inputs!$C$5/12))+IF(B71=F71,H71,0)))</f>
        <v>0</v>
      </c>
      <c r="J71" s="23" t="n">
        <f aca="false">MAX(0,J70*(1+Inputs!$C$5/12)-I71)</f>
        <v>0</v>
      </c>
      <c r="K71" s="23" t="n">
        <f aca="false">IF(L70&lt;=0.005,0,MIN(L70*(1+Inputs!$C$6/12),MIN(Inputs!$D$6,L70*(1+Inputs!$C$6/12))+IF(C71=F71,H71,0)))</f>
        <v>0</v>
      </c>
      <c r="L71" s="23" t="n">
        <f aca="false">MAX(0,L70*(1+Inputs!$C$6/12)-K71)</f>
        <v>0</v>
      </c>
      <c r="M71" s="23" t="n">
        <f aca="false">IF(N70&lt;=0.005,0,MIN(N70*(1+Inputs!$C$7/12),MIN(Inputs!$D$7,N70*(1+Inputs!$C$7/12))+IF(D71=F71,H71,0)))</f>
        <v>0</v>
      </c>
      <c r="N71" s="23" t="n">
        <f aca="false">MAX(0,N70*(1+Inputs!$C$7/12)-M71)</f>
        <v>0</v>
      </c>
      <c r="O71" s="23" t="n">
        <f aca="false">IF(P70&lt;=0.005,0,MIN(P70*(1+Inputs!$C$8/12),MIN(Inputs!$D$8,P70*(1+Inputs!$C$8/12))+IF(E71=F71,H71,0)))</f>
        <v>0</v>
      </c>
      <c r="P71" s="23" t="n">
        <f aca="false">MAX(0,P70*(1+Inputs!$C$8/12)-O71)</f>
        <v>0</v>
      </c>
      <c r="Q71" s="21"/>
      <c r="R71" s="23" t="n">
        <f aca="false">J71+L71+N71+P71</f>
        <v>0</v>
      </c>
      <c r="S71" s="23" t="n">
        <f aca="false">S70+IF(J70&gt;0.005,J70*Inputs!$C$5/12,0)+IF(L70&gt;0.005,L70*Inputs!$C$6/12,0)+IF(N70&gt;0.005,N70*Inputs!$C$7/12,0)+IF(P70&gt;0.005,P70*Inputs!$C$8/12,0)</f>
        <v>41986.8840346012</v>
      </c>
    </row>
    <row r="72" customFormat="false" ht="15" hidden="false" customHeight="true" outlineLevel="0" collapsed="false">
      <c r="A72" s="21" t="n">
        <f aca="false">A71+1</f>
        <v>70</v>
      </c>
      <c r="B72" s="21" t="n">
        <f aca="false">IF(J71&gt;0.005,B$2,999)</f>
        <v>999</v>
      </c>
      <c r="C72" s="21" t="n">
        <f aca="false">IF(L71&gt;0.005,C$2,999)</f>
        <v>999</v>
      </c>
      <c r="D72" s="21" t="n">
        <f aca="false">IF(N71&gt;0.005,D$2,999)</f>
        <v>999</v>
      </c>
      <c r="E72" s="21" t="n">
        <f aca="false">IF(P71&gt;0.005,E$2,999)</f>
        <v>999</v>
      </c>
      <c r="F72" s="21" t="n">
        <f aca="false">MIN(B72:E72)</f>
        <v>999</v>
      </c>
      <c r="G72" s="21" t="n">
        <f aca="false">IF(J71&gt;0.005,MIN(Inputs!$D$5,J71*(1+Inputs!$C$5/12)),0)+IF(L71&gt;0.005,MIN(Inputs!$D$6,L71*(1+Inputs!$C$6/12)),0)+IF(N71&gt;0.005,MIN(Inputs!$D$7,N71*(1+Inputs!$C$7/12)),0)+IF(P71&gt;0.005,MIN(Inputs!$D$8,P71*(1+Inputs!$C$8/12)),0)</f>
        <v>0</v>
      </c>
      <c r="H72" s="21" t="n">
        <f aca="false">MAX(0,Inputs!$B$11-G72)</f>
        <v>6000</v>
      </c>
      <c r="I72" s="23" t="n">
        <f aca="false">IF(J71&lt;=0.005,0,MIN(J71*(1+Inputs!$C$5/12),MIN(Inputs!$D$5,J71*(1+Inputs!$C$5/12))+IF(B72=F72,H72,0)))</f>
        <v>0</v>
      </c>
      <c r="J72" s="23" t="n">
        <f aca="false">MAX(0,J71*(1+Inputs!$C$5/12)-I72)</f>
        <v>0</v>
      </c>
      <c r="K72" s="23" t="n">
        <f aca="false">IF(L71&lt;=0.005,0,MIN(L71*(1+Inputs!$C$6/12),MIN(Inputs!$D$6,L71*(1+Inputs!$C$6/12))+IF(C72=F72,H72,0)))</f>
        <v>0</v>
      </c>
      <c r="L72" s="23" t="n">
        <f aca="false">MAX(0,L71*(1+Inputs!$C$6/12)-K72)</f>
        <v>0</v>
      </c>
      <c r="M72" s="23" t="n">
        <f aca="false">IF(N71&lt;=0.005,0,MIN(N71*(1+Inputs!$C$7/12),MIN(Inputs!$D$7,N71*(1+Inputs!$C$7/12))+IF(D72=F72,H72,0)))</f>
        <v>0</v>
      </c>
      <c r="N72" s="23" t="n">
        <f aca="false">MAX(0,N71*(1+Inputs!$C$7/12)-M72)</f>
        <v>0</v>
      </c>
      <c r="O72" s="23" t="n">
        <f aca="false">IF(P71&lt;=0.005,0,MIN(P71*(1+Inputs!$C$8/12),MIN(Inputs!$D$8,P71*(1+Inputs!$C$8/12))+IF(E72=F72,H72,0)))</f>
        <v>0</v>
      </c>
      <c r="P72" s="23" t="n">
        <f aca="false">MAX(0,P71*(1+Inputs!$C$8/12)-O72)</f>
        <v>0</v>
      </c>
      <c r="Q72" s="21"/>
      <c r="R72" s="23" t="n">
        <f aca="false">J72+L72+N72+P72</f>
        <v>0</v>
      </c>
      <c r="S72" s="23" t="n">
        <f aca="false">S71+IF(J71&gt;0.005,J71*Inputs!$C$5/12,0)+IF(L71&gt;0.005,L71*Inputs!$C$6/12,0)+IF(N71&gt;0.005,N71*Inputs!$C$7/12,0)+IF(P71&gt;0.005,P71*Inputs!$C$8/12,0)</f>
        <v>41986.8840346012</v>
      </c>
    </row>
    <row r="73" customFormat="false" ht="15" hidden="false" customHeight="true" outlineLevel="0" collapsed="false">
      <c r="A73" s="21" t="n">
        <f aca="false">A72+1</f>
        <v>71</v>
      </c>
      <c r="B73" s="21" t="n">
        <f aca="false">IF(J72&gt;0.005,B$2,999)</f>
        <v>999</v>
      </c>
      <c r="C73" s="21" t="n">
        <f aca="false">IF(L72&gt;0.005,C$2,999)</f>
        <v>999</v>
      </c>
      <c r="D73" s="21" t="n">
        <f aca="false">IF(N72&gt;0.005,D$2,999)</f>
        <v>999</v>
      </c>
      <c r="E73" s="21" t="n">
        <f aca="false">IF(P72&gt;0.005,E$2,999)</f>
        <v>999</v>
      </c>
      <c r="F73" s="21" t="n">
        <f aca="false">MIN(B73:E73)</f>
        <v>999</v>
      </c>
      <c r="G73" s="21" t="n">
        <f aca="false">IF(J72&gt;0.005,MIN(Inputs!$D$5,J72*(1+Inputs!$C$5/12)),0)+IF(L72&gt;0.005,MIN(Inputs!$D$6,L72*(1+Inputs!$C$6/12)),0)+IF(N72&gt;0.005,MIN(Inputs!$D$7,N72*(1+Inputs!$C$7/12)),0)+IF(P72&gt;0.005,MIN(Inputs!$D$8,P72*(1+Inputs!$C$8/12)),0)</f>
        <v>0</v>
      </c>
      <c r="H73" s="21" t="n">
        <f aca="false">MAX(0,Inputs!$B$11-G73)</f>
        <v>6000</v>
      </c>
      <c r="I73" s="23" t="n">
        <f aca="false">IF(J72&lt;=0.005,0,MIN(J72*(1+Inputs!$C$5/12),MIN(Inputs!$D$5,J72*(1+Inputs!$C$5/12))+IF(B73=F73,H73,0)))</f>
        <v>0</v>
      </c>
      <c r="J73" s="23" t="n">
        <f aca="false">MAX(0,J72*(1+Inputs!$C$5/12)-I73)</f>
        <v>0</v>
      </c>
      <c r="K73" s="23" t="n">
        <f aca="false">IF(L72&lt;=0.005,0,MIN(L72*(1+Inputs!$C$6/12),MIN(Inputs!$D$6,L72*(1+Inputs!$C$6/12))+IF(C73=F73,H73,0)))</f>
        <v>0</v>
      </c>
      <c r="L73" s="23" t="n">
        <f aca="false">MAX(0,L72*(1+Inputs!$C$6/12)-K73)</f>
        <v>0</v>
      </c>
      <c r="M73" s="23" t="n">
        <f aca="false">IF(N72&lt;=0.005,0,MIN(N72*(1+Inputs!$C$7/12),MIN(Inputs!$D$7,N72*(1+Inputs!$C$7/12))+IF(D73=F73,H73,0)))</f>
        <v>0</v>
      </c>
      <c r="N73" s="23" t="n">
        <f aca="false">MAX(0,N72*(1+Inputs!$C$7/12)-M73)</f>
        <v>0</v>
      </c>
      <c r="O73" s="23" t="n">
        <f aca="false">IF(P72&lt;=0.005,0,MIN(P72*(1+Inputs!$C$8/12),MIN(Inputs!$D$8,P72*(1+Inputs!$C$8/12))+IF(E73=F73,H73,0)))</f>
        <v>0</v>
      </c>
      <c r="P73" s="23" t="n">
        <f aca="false">MAX(0,P72*(1+Inputs!$C$8/12)-O73)</f>
        <v>0</v>
      </c>
      <c r="Q73" s="21"/>
      <c r="R73" s="23" t="n">
        <f aca="false">J73+L73+N73+P73</f>
        <v>0</v>
      </c>
      <c r="S73" s="23" t="n">
        <f aca="false">S72+IF(J72&gt;0.005,J72*Inputs!$C$5/12,0)+IF(L72&gt;0.005,L72*Inputs!$C$6/12,0)+IF(N72&gt;0.005,N72*Inputs!$C$7/12,0)+IF(P72&gt;0.005,P72*Inputs!$C$8/12,0)</f>
        <v>41986.8840346012</v>
      </c>
    </row>
    <row r="74" customFormat="false" ht="15" hidden="false" customHeight="true" outlineLevel="0" collapsed="false">
      <c r="A74" s="21" t="n">
        <f aca="false">A73+1</f>
        <v>72</v>
      </c>
      <c r="B74" s="21" t="n">
        <f aca="false">IF(J73&gt;0.005,B$2,999)</f>
        <v>999</v>
      </c>
      <c r="C74" s="21" t="n">
        <f aca="false">IF(L73&gt;0.005,C$2,999)</f>
        <v>999</v>
      </c>
      <c r="D74" s="21" t="n">
        <f aca="false">IF(N73&gt;0.005,D$2,999)</f>
        <v>999</v>
      </c>
      <c r="E74" s="21" t="n">
        <f aca="false">IF(P73&gt;0.005,E$2,999)</f>
        <v>999</v>
      </c>
      <c r="F74" s="21" t="n">
        <f aca="false">MIN(B74:E74)</f>
        <v>999</v>
      </c>
      <c r="G74" s="21" t="n">
        <f aca="false">IF(J73&gt;0.005,MIN(Inputs!$D$5,J73*(1+Inputs!$C$5/12)),0)+IF(L73&gt;0.005,MIN(Inputs!$D$6,L73*(1+Inputs!$C$6/12)),0)+IF(N73&gt;0.005,MIN(Inputs!$D$7,N73*(1+Inputs!$C$7/12)),0)+IF(P73&gt;0.005,MIN(Inputs!$D$8,P73*(1+Inputs!$C$8/12)),0)</f>
        <v>0</v>
      </c>
      <c r="H74" s="21" t="n">
        <f aca="false">MAX(0,Inputs!$B$11-G74)</f>
        <v>6000</v>
      </c>
      <c r="I74" s="23" t="n">
        <f aca="false">IF(J73&lt;=0.005,0,MIN(J73*(1+Inputs!$C$5/12),MIN(Inputs!$D$5,J73*(1+Inputs!$C$5/12))+IF(B74=F74,H74,0)))</f>
        <v>0</v>
      </c>
      <c r="J74" s="23" t="n">
        <f aca="false">MAX(0,J73*(1+Inputs!$C$5/12)-I74)</f>
        <v>0</v>
      </c>
      <c r="K74" s="23" t="n">
        <f aca="false">IF(L73&lt;=0.005,0,MIN(L73*(1+Inputs!$C$6/12),MIN(Inputs!$D$6,L73*(1+Inputs!$C$6/12))+IF(C74=F74,H74,0)))</f>
        <v>0</v>
      </c>
      <c r="L74" s="23" t="n">
        <f aca="false">MAX(0,L73*(1+Inputs!$C$6/12)-K74)</f>
        <v>0</v>
      </c>
      <c r="M74" s="23" t="n">
        <f aca="false">IF(N73&lt;=0.005,0,MIN(N73*(1+Inputs!$C$7/12),MIN(Inputs!$D$7,N73*(1+Inputs!$C$7/12))+IF(D74=F74,H74,0)))</f>
        <v>0</v>
      </c>
      <c r="N74" s="23" t="n">
        <f aca="false">MAX(0,N73*(1+Inputs!$C$7/12)-M74)</f>
        <v>0</v>
      </c>
      <c r="O74" s="23" t="n">
        <f aca="false">IF(P73&lt;=0.005,0,MIN(P73*(1+Inputs!$C$8/12),MIN(Inputs!$D$8,P73*(1+Inputs!$C$8/12))+IF(E74=F74,H74,0)))</f>
        <v>0</v>
      </c>
      <c r="P74" s="23" t="n">
        <f aca="false">MAX(0,P73*(1+Inputs!$C$8/12)-O74)</f>
        <v>0</v>
      </c>
      <c r="Q74" s="21"/>
      <c r="R74" s="23" t="n">
        <f aca="false">J74+L74+N74+P74</f>
        <v>0</v>
      </c>
      <c r="S74" s="23" t="n">
        <f aca="false">S73+IF(J73&gt;0.005,J73*Inputs!$C$5/12,0)+IF(L73&gt;0.005,L73*Inputs!$C$6/12,0)+IF(N73&gt;0.005,N73*Inputs!$C$7/12,0)+IF(P73&gt;0.005,P73*Inputs!$C$8/12,0)</f>
        <v>41986.8840346012</v>
      </c>
    </row>
    <row r="75" customFormat="false" ht="15" hidden="false" customHeight="true" outlineLevel="0" collapsed="false">
      <c r="A75" s="21" t="n">
        <f aca="false">A74+1</f>
        <v>73</v>
      </c>
      <c r="B75" s="21" t="n">
        <f aca="false">IF(J74&gt;0.005,B$2,999)</f>
        <v>999</v>
      </c>
      <c r="C75" s="21" t="n">
        <f aca="false">IF(L74&gt;0.005,C$2,999)</f>
        <v>999</v>
      </c>
      <c r="D75" s="21" t="n">
        <f aca="false">IF(N74&gt;0.005,D$2,999)</f>
        <v>999</v>
      </c>
      <c r="E75" s="21" t="n">
        <f aca="false">IF(P74&gt;0.005,E$2,999)</f>
        <v>999</v>
      </c>
      <c r="F75" s="21" t="n">
        <f aca="false">MIN(B75:E75)</f>
        <v>999</v>
      </c>
      <c r="G75" s="21" t="n">
        <f aca="false">IF(J74&gt;0.005,MIN(Inputs!$D$5,J74*(1+Inputs!$C$5/12)),0)+IF(L74&gt;0.005,MIN(Inputs!$D$6,L74*(1+Inputs!$C$6/12)),0)+IF(N74&gt;0.005,MIN(Inputs!$D$7,N74*(1+Inputs!$C$7/12)),0)+IF(P74&gt;0.005,MIN(Inputs!$D$8,P74*(1+Inputs!$C$8/12)),0)</f>
        <v>0</v>
      </c>
      <c r="H75" s="21" t="n">
        <f aca="false">MAX(0,Inputs!$B$11-G75)</f>
        <v>6000</v>
      </c>
      <c r="I75" s="23" t="n">
        <f aca="false">IF(J74&lt;=0.005,0,MIN(J74*(1+Inputs!$C$5/12),MIN(Inputs!$D$5,J74*(1+Inputs!$C$5/12))+IF(B75=F75,H75,0)))</f>
        <v>0</v>
      </c>
      <c r="J75" s="23" t="n">
        <f aca="false">MAX(0,J74*(1+Inputs!$C$5/12)-I75)</f>
        <v>0</v>
      </c>
      <c r="K75" s="23" t="n">
        <f aca="false">IF(L74&lt;=0.005,0,MIN(L74*(1+Inputs!$C$6/12),MIN(Inputs!$D$6,L74*(1+Inputs!$C$6/12))+IF(C75=F75,H75,0)))</f>
        <v>0</v>
      </c>
      <c r="L75" s="23" t="n">
        <f aca="false">MAX(0,L74*(1+Inputs!$C$6/12)-K75)</f>
        <v>0</v>
      </c>
      <c r="M75" s="23" t="n">
        <f aca="false">IF(N74&lt;=0.005,0,MIN(N74*(1+Inputs!$C$7/12),MIN(Inputs!$D$7,N74*(1+Inputs!$C$7/12))+IF(D75=F75,H75,0)))</f>
        <v>0</v>
      </c>
      <c r="N75" s="23" t="n">
        <f aca="false">MAX(0,N74*(1+Inputs!$C$7/12)-M75)</f>
        <v>0</v>
      </c>
      <c r="O75" s="23" t="n">
        <f aca="false">IF(P74&lt;=0.005,0,MIN(P74*(1+Inputs!$C$8/12),MIN(Inputs!$D$8,P74*(1+Inputs!$C$8/12))+IF(E75=F75,H75,0)))</f>
        <v>0</v>
      </c>
      <c r="P75" s="23" t="n">
        <f aca="false">MAX(0,P74*(1+Inputs!$C$8/12)-O75)</f>
        <v>0</v>
      </c>
      <c r="Q75" s="21"/>
      <c r="R75" s="23" t="n">
        <f aca="false">J75+L75+N75+P75</f>
        <v>0</v>
      </c>
      <c r="S75" s="23" t="n">
        <f aca="false">S74+IF(J74&gt;0.005,J74*Inputs!$C$5/12,0)+IF(L74&gt;0.005,L74*Inputs!$C$6/12,0)+IF(N74&gt;0.005,N74*Inputs!$C$7/12,0)+IF(P74&gt;0.005,P74*Inputs!$C$8/12,0)</f>
        <v>41986.8840346012</v>
      </c>
    </row>
    <row r="76" customFormat="false" ht="15" hidden="false" customHeight="true" outlineLevel="0" collapsed="false">
      <c r="A76" s="21" t="n">
        <f aca="false">A75+1</f>
        <v>74</v>
      </c>
      <c r="B76" s="21" t="n">
        <f aca="false">IF(J75&gt;0.005,B$2,999)</f>
        <v>999</v>
      </c>
      <c r="C76" s="21" t="n">
        <f aca="false">IF(L75&gt;0.005,C$2,999)</f>
        <v>999</v>
      </c>
      <c r="D76" s="21" t="n">
        <f aca="false">IF(N75&gt;0.005,D$2,999)</f>
        <v>999</v>
      </c>
      <c r="E76" s="21" t="n">
        <f aca="false">IF(P75&gt;0.005,E$2,999)</f>
        <v>999</v>
      </c>
      <c r="F76" s="21" t="n">
        <f aca="false">MIN(B76:E76)</f>
        <v>999</v>
      </c>
      <c r="G76" s="21" t="n">
        <f aca="false">IF(J75&gt;0.005,MIN(Inputs!$D$5,J75*(1+Inputs!$C$5/12)),0)+IF(L75&gt;0.005,MIN(Inputs!$D$6,L75*(1+Inputs!$C$6/12)),0)+IF(N75&gt;0.005,MIN(Inputs!$D$7,N75*(1+Inputs!$C$7/12)),0)+IF(P75&gt;0.005,MIN(Inputs!$D$8,P75*(1+Inputs!$C$8/12)),0)</f>
        <v>0</v>
      </c>
      <c r="H76" s="21" t="n">
        <f aca="false">MAX(0,Inputs!$B$11-G76)</f>
        <v>6000</v>
      </c>
      <c r="I76" s="23" t="n">
        <f aca="false">IF(J75&lt;=0.005,0,MIN(J75*(1+Inputs!$C$5/12),MIN(Inputs!$D$5,J75*(1+Inputs!$C$5/12))+IF(B76=F76,H76,0)))</f>
        <v>0</v>
      </c>
      <c r="J76" s="23" t="n">
        <f aca="false">MAX(0,J75*(1+Inputs!$C$5/12)-I76)</f>
        <v>0</v>
      </c>
      <c r="K76" s="23" t="n">
        <f aca="false">IF(L75&lt;=0.005,0,MIN(L75*(1+Inputs!$C$6/12),MIN(Inputs!$D$6,L75*(1+Inputs!$C$6/12))+IF(C76=F76,H76,0)))</f>
        <v>0</v>
      </c>
      <c r="L76" s="23" t="n">
        <f aca="false">MAX(0,L75*(1+Inputs!$C$6/12)-K76)</f>
        <v>0</v>
      </c>
      <c r="M76" s="23" t="n">
        <f aca="false">IF(N75&lt;=0.005,0,MIN(N75*(1+Inputs!$C$7/12),MIN(Inputs!$D$7,N75*(1+Inputs!$C$7/12))+IF(D76=F76,H76,0)))</f>
        <v>0</v>
      </c>
      <c r="N76" s="23" t="n">
        <f aca="false">MAX(0,N75*(1+Inputs!$C$7/12)-M76)</f>
        <v>0</v>
      </c>
      <c r="O76" s="23" t="n">
        <f aca="false">IF(P75&lt;=0.005,0,MIN(P75*(1+Inputs!$C$8/12),MIN(Inputs!$D$8,P75*(1+Inputs!$C$8/12))+IF(E76=F76,H76,0)))</f>
        <v>0</v>
      </c>
      <c r="P76" s="23" t="n">
        <f aca="false">MAX(0,P75*(1+Inputs!$C$8/12)-O76)</f>
        <v>0</v>
      </c>
      <c r="Q76" s="21"/>
      <c r="R76" s="23" t="n">
        <f aca="false">J76+L76+N76+P76</f>
        <v>0</v>
      </c>
      <c r="S76" s="23" t="n">
        <f aca="false">S75+IF(J75&gt;0.005,J75*Inputs!$C$5/12,0)+IF(L75&gt;0.005,L75*Inputs!$C$6/12,0)+IF(N75&gt;0.005,N75*Inputs!$C$7/12,0)+IF(P75&gt;0.005,P75*Inputs!$C$8/12,0)</f>
        <v>41986.8840346012</v>
      </c>
    </row>
    <row r="77" customFormat="false" ht="15" hidden="false" customHeight="true" outlineLevel="0" collapsed="false">
      <c r="A77" s="21" t="n">
        <f aca="false">A76+1</f>
        <v>75</v>
      </c>
      <c r="B77" s="21" t="n">
        <f aca="false">IF(J76&gt;0.005,B$2,999)</f>
        <v>999</v>
      </c>
      <c r="C77" s="21" t="n">
        <f aca="false">IF(L76&gt;0.005,C$2,999)</f>
        <v>999</v>
      </c>
      <c r="D77" s="21" t="n">
        <f aca="false">IF(N76&gt;0.005,D$2,999)</f>
        <v>999</v>
      </c>
      <c r="E77" s="21" t="n">
        <f aca="false">IF(P76&gt;0.005,E$2,999)</f>
        <v>999</v>
      </c>
      <c r="F77" s="21" t="n">
        <f aca="false">MIN(B77:E77)</f>
        <v>999</v>
      </c>
      <c r="G77" s="21" t="n">
        <f aca="false">IF(J76&gt;0.005,MIN(Inputs!$D$5,J76*(1+Inputs!$C$5/12)),0)+IF(L76&gt;0.005,MIN(Inputs!$D$6,L76*(1+Inputs!$C$6/12)),0)+IF(N76&gt;0.005,MIN(Inputs!$D$7,N76*(1+Inputs!$C$7/12)),0)+IF(P76&gt;0.005,MIN(Inputs!$D$8,P76*(1+Inputs!$C$8/12)),0)</f>
        <v>0</v>
      </c>
      <c r="H77" s="21" t="n">
        <f aca="false">MAX(0,Inputs!$B$11-G77)</f>
        <v>6000</v>
      </c>
      <c r="I77" s="23" t="n">
        <f aca="false">IF(J76&lt;=0.005,0,MIN(J76*(1+Inputs!$C$5/12),MIN(Inputs!$D$5,J76*(1+Inputs!$C$5/12))+IF(B77=F77,H77,0)))</f>
        <v>0</v>
      </c>
      <c r="J77" s="23" t="n">
        <f aca="false">MAX(0,J76*(1+Inputs!$C$5/12)-I77)</f>
        <v>0</v>
      </c>
      <c r="K77" s="23" t="n">
        <f aca="false">IF(L76&lt;=0.005,0,MIN(L76*(1+Inputs!$C$6/12),MIN(Inputs!$D$6,L76*(1+Inputs!$C$6/12))+IF(C77=F77,H77,0)))</f>
        <v>0</v>
      </c>
      <c r="L77" s="23" t="n">
        <f aca="false">MAX(0,L76*(1+Inputs!$C$6/12)-K77)</f>
        <v>0</v>
      </c>
      <c r="M77" s="23" t="n">
        <f aca="false">IF(N76&lt;=0.005,0,MIN(N76*(1+Inputs!$C$7/12),MIN(Inputs!$D$7,N76*(1+Inputs!$C$7/12))+IF(D77=F77,H77,0)))</f>
        <v>0</v>
      </c>
      <c r="N77" s="23" t="n">
        <f aca="false">MAX(0,N76*(1+Inputs!$C$7/12)-M77)</f>
        <v>0</v>
      </c>
      <c r="O77" s="23" t="n">
        <f aca="false">IF(P76&lt;=0.005,0,MIN(P76*(1+Inputs!$C$8/12),MIN(Inputs!$D$8,P76*(1+Inputs!$C$8/12))+IF(E77=F77,H77,0)))</f>
        <v>0</v>
      </c>
      <c r="P77" s="23" t="n">
        <f aca="false">MAX(0,P76*(1+Inputs!$C$8/12)-O77)</f>
        <v>0</v>
      </c>
      <c r="Q77" s="21"/>
      <c r="R77" s="23" t="n">
        <f aca="false">J77+L77+N77+P77</f>
        <v>0</v>
      </c>
      <c r="S77" s="23" t="n">
        <f aca="false">S76+IF(J76&gt;0.005,J76*Inputs!$C$5/12,0)+IF(L76&gt;0.005,L76*Inputs!$C$6/12,0)+IF(N76&gt;0.005,N76*Inputs!$C$7/12,0)+IF(P76&gt;0.005,P76*Inputs!$C$8/12,0)</f>
        <v>41986.8840346012</v>
      </c>
    </row>
    <row r="78" customFormat="false" ht="15" hidden="false" customHeight="true" outlineLevel="0" collapsed="false">
      <c r="A78" s="21" t="n">
        <f aca="false">A77+1</f>
        <v>76</v>
      </c>
      <c r="B78" s="21" t="n">
        <f aca="false">IF(J77&gt;0.005,B$2,999)</f>
        <v>999</v>
      </c>
      <c r="C78" s="21" t="n">
        <f aca="false">IF(L77&gt;0.005,C$2,999)</f>
        <v>999</v>
      </c>
      <c r="D78" s="21" t="n">
        <f aca="false">IF(N77&gt;0.005,D$2,999)</f>
        <v>999</v>
      </c>
      <c r="E78" s="21" t="n">
        <f aca="false">IF(P77&gt;0.005,E$2,999)</f>
        <v>999</v>
      </c>
      <c r="F78" s="21" t="n">
        <f aca="false">MIN(B78:E78)</f>
        <v>999</v>
      </c>
      <c r="G78" s="21" t="n">
        <f aca="false">IF(J77&gt;0.005,MIN(Inputs!$D$5,J77*(1+Inputs!$C$5/12)),0)+IF(L77&gt;0.005,MIN(Inputs!$D$6,L77*(1+Inputs!$C$6/12)),0)+IF(N77&gt;0.005,MIN(Inputs!$D$7,N77*(1+Inputs!$C$7/12)),0)+IF(P77&gt;0.005,MIN(Inputs!$D$8,P77*(1+Inputs!$C$8/12)),0)</f>
        <v>0</v>
      </c>
      <c r="H78" s="21" t="n">
        <f aca="false">MAX(0,Inputs!$B$11-G78)</f>
        <v>6000</v>
      </c>
      <c r="I78" s="23" t="n">
        <f aca="false">IF(J77&lt;=0.005,0,MIN(J77*(1+Inputs!$C$5/12),MIN(Inputs!$D$5,J77*(1+Inputs!$C$5/12))+IF(B78=F78,H78,0)))</f>
        <v>0</v>
      </c>
      <c r="J78" s="23" t="n">
        <f aca="false">MAX(0,J77*(1+Inputs!$C$5/12)-I78)</f>
        <v>0</v>
      </c>
      <c r="K78" s="23" t="n">
        <f aca="false">IF(L77&lt;=0.005,0,MIN(L77*(1+Inputs!$C$6/12),MIN(Inputs!$D$6,L77*(1+Inputs!$C$6/12))+IF(C78=F78,H78,0)))</f>
        <v>0</v>
      </c>
      <c r="L78" s="23" t="n">
        <f aca="false">MAX(0,L77*(1+Inputs!$C$6/12)-K78)</f>
        <v>0</v>
      </c>
      <c r="M78" s="23" t="n">
        <f aca="false">IF(N77&lt;=0.005,0,MIN(N77*(1+Inputs!$C$7/12),MIN(Inputs!$D$7,N77*(1+Inputs!$C$7/12))+IF(D78=F78,H78,0)))</f>
        <v>0</v>
      </c>
      <c r="N78" s="23" t="n">
        <f aca="false">MAX(0,N77*(1+Inputs!$C$7/12)-M78)</f>
        <v>0</v>
      </c>
      <c r="O78" s="23" t="n">
        <f aca="false">IF(P77&lt;=0.005,0,MIN(P77*(1+Inputs!$C$8/12),MIN(Inputs!$D$8,P77*(1+Inputs!$C$8/12))+IF(E78=F78,H78,0)))</f>
        <v>0</v>
      </c>
      <c r="P78" s="23" t="n">
        <f aca="false">MAX(0,P77*(1+Inputs!$C$8/12)-O78)</f>
        <v>0</v>
      </c>
      <c r="Q78" s="21"/>
      <c r="R78" s="23" t="n">
        <f aca="false">J78+L78+N78+P78</f>
        <v>0</v>
      </c>
      <c r="S78" s="23" t="n">
        <f aca="false">S77+IF(J77&gt;0.005,J77*Inputs!$C$5/12,0)+IF(L77&gt;0.005,L77*Inputs!$C$6/12,0)+IF(N77&gt;0.005,N77*Inputs!$C$7/12,0)+IF(P77&gt;0.005,P77*Inputs!$C$8/12,0)</f>
        <v>41986.8840346012</v>
      </c>
    </row>
    <row r="79" customFormat="false" ht="15" hidden="false" customHeight="true" outlineLevel="0" collapsed="false">
      <c r="A79" s="21" t="n">
        <f aca="false">A78+1</f>
        <v>77</v>
      </c>
      <c r="B79" s="21" t="n">
        <f aca="false">IF(J78&gt;0.005,B$2,999)</f>
        <v>999</v>
      </c>
      <c r="C79" s="21" t="n">
        <f aca="false">IF(L78&gt;0.005,C$2,999)</f>
        <v>999</v>
      </c>
      <c r="D79" s="21" t="n">
        <f aca="false">IF(N78&gt;0.005,D$2,999)</f>
        <v>999</v>
      </c>
      <c r="E79" s="21" t="n">
        <f aca="false">IF(P78&gt;0.005,E$2,999)</f>
        <v>999</v>
      </c>
      <c r="F79" s="21" t="n">
        <f aca="false">MIN(B79:E79)</f>
        <v>999</v>
      </c>
      <c r="G79" s="21" t="n">
        <f aca="false">IF(J78&gt;0.005,MIN(Inputs!$D$5,J78*(1+Inputs!$C$5/12)),0)+IF(L78&gt;0.005,MIN(Inputs!$D$6,L78*(1+Inputs!$C$6/12)),0)+IF(N78&gt;0.005,MIN(Inputs!$D$7,N78*(1+Inputs!$C$7/12)),0)+IF(P78&gt;0.005,MIN(Inputs!$D$8,P78*(1+Inputs!$C$8/12)),0)</f>
        <v>0</v>
      </c>
      <c r="H79" s="21" t="n">
        <f aca="false">MAX(0,Inputs!$B$11-G79)</f>
        <v>6000</v>
      </c>
      <c r="I79" s="23" t="n">
        <f aca="false">IF(J78&lt;=0.005,0,MIN(J78*(1+Inputs!$C$5/12),MIN(Inputs!$D$5,J78*(1+Inputs!$C$5/12))+IF(B79=F79,H79,0)))</f>
        <v>0</v>
      </c>
      <c r="J79" s="23" t="n">
        <f aca="false">MAX(0,J78*(1+Inputs!$C$5/12)-I79)</f>
        <v>0</v>
      </c>
      <c r="K79" s="23" t="n">
        <f aca="false">IF(L78&lt;=0.005,0,MIN(L78*(1+Inputs!$C$6/12),MIN(Inputs!$D$6,L78*(1+Inputs!$C$6/12))+IF(C79=F79,H79,0)))</f>
        <v>0</v>
      </c>
      <c r="L79" s="23" t="n">
        <f aca="false">MAX(0,L78*(1+Inputs!$C$6/12)-K79)</f>
        <v>0</v>
      </c>
      <c r="M79" s="23" t="n">
        <f aca="false">IF(N78&lt;=0.005,0,MIN(N78*(1+Inputs!$C$7/12),MIN(Inputs!$D$7,N78*(1+Inputs!$C$7/12))+IF(D79=F79,H79,0)))</f>
        <v>0</v>
      </c>
      <c r="N79" s="23" t="n">
        <f aca="false">MAX(0,N78*(1+Inputs!$C$7/12)-M79)</f>
        <v>0</v>
      </c>
      <c r="O79" s="23" t="n">
        <f aca="false">IF(P78&lt;=0.005,0,MIN(P78*(1+Inputs!$C$8/12),MIN(Inputs!$D$8,P78*(1+Inputs!$C$8/12))+IF(E79=F79,H79,0)))</f>
        <v>0</v>
      </c>
      <c r="P79" s="23" t="n">
        <f aca="false">MAX(0,P78*(1+Inputs!$C$8/12)-O79)</f>
        <v>0</v>
      </c>
      <c r="Q79" s="21"/>
      <c r="R79" s="23" t="n">
        <f aca="false">J79+L79+N79+P79</f>
        <v>0</v>
      </c>
      <c r="S79" s="23" t="n">
        <f aca="false">S78+IF(J78&gt;0.005,J78*Inputs!$C$5/12,0)+IF(L78&gt;0.005,L78*Inputs!$C$6/12,0)+IF(N78&gt;0.005,N78*Inputs!$C$7/12,0)+IF(P78&gt;0.005,P78*Inputs!$C$8/12,0)</f>
        <v>41986.8840346012</v>
      </c>
    </row>
    <row r="80" customFormat="false" ht="15" hidden="false" customHeight="true" outlineLevel="0" collapsed="false">
      <c r="A80" s="21" t="n">
        <f aca="false">A79+1</f>
        <v>78</v>
      </c>
      <c r="B80" s="21" t="n">
        <f aca="false">IF(J79&gt;0.005,B$2,999)</f>
        <v>999</v>
      </c>
      <c r="C80" s="21" t="n">
        <f aca="false">IF(L79&gt;0.005,C$2,999)</f>
        <v>999</v>
      </c>
      <c r="D80" s="21" t="n">
        <f aca="false">IF(N79&gt;0.005,D$2,999)</f>
        <v>999</v>
      </c>
      <c r="E80" s="21" t="n">
        <f aca="false">IF(P79&gt;0.005,E$2,999)</f>
        <v>999</v>
      </c>
      <c r="F80" s="21" t="n">
        <f aca="false">MIN(B80:E80)</f>
        <v>999</v>
      </c>
      <c r="G80" s="21" t="n">
        <f aca="false">IF(J79&gt;0.005,MIN(Inputs!$D$5,J79*(1+Inputs!$C$5/12)),0)+IF(L79&gt;0.005,MIN(Inputs!$D$6,L79*(1+Inputs!$C$6/12)),0)+IF(N79&gt;0.005,MIN(Inputs!$D$7,N79*(1+Inputs!$C$7/12)),0)+IF(P79&gt;0.005,MIN(Inputs!$D$8,P79*(1+Inputs!$C$8/12)),0)</f>
        <v>0</v>
      </c>
      <c r="H80" s="21" t="n">
        <f aca="false">MAX(0,Inputs!$B$11-G80)</f>
        <v>6000</v>
      </c>
      <c r="I80" s="23" t="n">
        <f aca="false">IF(J79&lt;=0.005,0,MIN(J79*(1+Inputs!$C$5/12),MIN(Inputs!$D$5,J79*(1+Inputs!$C$5/12))+IF(B80=F80,H80,0)))</f>
        <v>0</v>
      </c>
      <c r="J80" s="23" t="n">
        <f aca="false">MAX(0,J79*(1+Inputs!$C$5/12)-I80)</f>
        <v>0</v>
      </c>
      <c r="K80" s="23" t="n">
        <f aca="false">IF(L79&lt;=0.005,0,MIN(L79*(1+Inputs!$C$6/12),MIN(Inputs!$D$6,L79*(1+Inputs!$C$6/12))+IF(C80=F80,H80,0)))</f>
        <v>0</v>
      </c>
      <c r="L80" s="23" t="n">
        <f aca="false">MAX(0,L79*(1+Inputs!$C$6/12)-K80)</f>
        <v>0</v>
      </c>
      <c r="M80" s="23" t="n">
        <f aca="false">IF(N79&lt;=0.005,0,MIN(N79*(1+Inputs!$C$7/12),MIN(Inputs!$D$7,N79*(1+Inputs!$C$7/12))+IF(D80=F80,H80,0)))</f>
        <v>0</v>
      </c>
      <c r="N80" s="23" t="n">
        <f aca="false">MAX(0,N79*(1+Inputs!$C$7/12)-M80)</f>
        <v>0</v>
      </c>
      <c r="O80" s="23" t="n">
        <f aca="false">IF(P79&lt;=0.005,0,MIN(P79*(1+Inputs!$C$8/12),MIN(Inputs!$D$8,P79*(1+Inputs!$C$8/12))+IF(E80=F80,H80,0)))</f>
        <v>0</v>
      </c>
      <c r="P80" s="23" t="n">
        <f aca="false">MAX(0,P79*(1+Inputs!$C$8/12)-O80)</f>
        <v>0</v>
      </c>
      <c r="Q80" s="21"/>
      <c r="R80" s="23" t="n">
        <f aca="false">J80+L80+N80+P80</f>
        <v>0</v>
      </c>
      <c r="S80" s="23" t="n">
        <f aca="false">S79+IF(J79&gt;0.005,J79*Inputs!$C$5/12,0)+IF(L79&gt;0.005,L79*Inputs!$C$6/12,0)+IF(N79&gt;0.005,N79*Inputs!$C$7/12,0)+IF(P79&gt;0.005,P79*Inputs!$C$8/12,0)</f>
        <v>41986.8840346012</v>
      </c>
    </row>
    <row r="81" customFormat="false" ht="15" hidden="false" customHeight="true" outlineLevel="0" collapsed="false">
      <c r="A81" s="21" t="n">
        <f aca="false">A80+1</f>
        <v>79</v>
      </c>
      <c r="B81" s="21" t="n">
        <f aca="false">IF(J80&gt;0.005,B$2,999)</f>
        <v>999</v>
      </c>
      <c r="C81" s="21" t="n">
        <f aca="false">IF(L80&gt;0.005,C$2,999)</f>
        <v>999</v>
      </c>
      <c r="D81" s="21" t="n">
        <f aca="false">IF(N80&gt;0.005,D$2,999)</f>
        <v>999</v>
      </c>
      <c r="E81" s="21" t="n">
        <f aca="false">IF(P80&gt;0.005,E$2,999)</f>
        <v>999</v>
      </c>
      <c r="F81" s="21" t="n">
        <f aca="false">MIN(B81:E81)</f>
        <v>999</v>
      </c>
      <c r="G81" s="21" t="n">
        <f aca="false">IF(J80&gt;0.005,MIN(Inputs!$D$5,J80*(1+Inputs!$C$5/12)),0)+IF(L80&gt;0.005,MIN(Inputs!$D$6,L80*(1+Inputs!$C$6/12)),0)+IF(N80&gt;0.005,MIN(Inputs!$D$7,N80*(1+Inputs!$C$7/12)),0)+IF(P80&gt;0.005,MIN(Inputs!$D$8,P80*(1+Inputs!$C$8/12)),0)</f>
        <v>0</v>
      </c>
      <c r="H81" s="21" t="n">
        <f aca="false">MAX(0,Inputs!$B$11-G81)</f>
        <v>6000</v>
      </c>
      <c r="I81" s="23" t="n">
        <f aca="false">IF(J80&lt;=0.005,0,MIN(J80*(1+Inputs!$C$5/12),MIN(Inputs!$D$5,J80*(1+Inputs!$C$5/12))+IF(B81=F81,H81,0)))</f>
        <v>0</v>
      </c>
      <c r="J81" s="23" t="n">
        <f aca="false">MAX(0,J80*(1+Inputs!$C$5/12)-I81)</f>
        <v>0</v>
      </c>
      <c r="K81" s="23" t="n">
        <f aca="false">IF(L80&lt;=0.005,0,MIN(L80*(1+Inputs!$C$6/12),MIN(Inputs!$D$6,L80*(1+Inputs!$C$6/12))+IF(C81=F81,H81,0)))</f>
        <v>0</v>
      </c>
      <c r="L81" s="23" t="n">
        <f aca="false">MAX(0,L80*(1+Inputs!$C$6/12)-K81)</f>
        <v>0</v>
      </c>
      <c r="M81" s="23" t="n">
        <f aca="false">IF(N80&lt;=0.005,0,MIN(N80*(1+Inputs!$C$7/12),MIN(Inputs!$D$7,N80*(1+Inputs!$C$7/12))+IF(D81=F81,H81,0)))</f>
        <v>0</v>
      </c>
      <c r="N81" s="23" t="n">
        <f aca="false">MAX(0,N80*(1+Inputs!$C$7/12)-M81)</f>
        <v>0</v>
      </c>
      <c r="O81" s="23" t="n">
        <f aca="false">IF(P80&lt;=0.005,0,MIN(P80*(1+Inputs!$C$8/12),MIN(Inputs!$D$8,P80*(1+Inputs!$C$8/12))+IF(E81=F81,H81,0)))</f>
        <v>0</v>
      </c>
      <c r="P81" s="23" t="n">
        <f aca="false">MAX(0,P80*(1+Inputs!$C$8/12)-O81)</f>
        <v>0</v>
      </c>
      <c r="Q81" s="21"/>
      <c r="R81" s="23" t="n">
        <f aca="false">J81+L81+N81+P81</f>
        <v>0</v>
      </c>
      <c r="S81" s="23" t="n">
        <f aca="false">S80+IF(J80&gt;0.005,J80*Inputs!$C$5/12,0)+IF(L80&gt;0.005,L80*Inputs!$C$6/12,0)+IF(N80&gt;0.005,N80*Inputs!$C$7/12,0)+IF(P80&gt;0.005,P80*Inputs!$C$8/12,0)</f>
        <v>41986.8840346012</v>
      </c>
    </row>
    <row r="82" customFormat="false" ht="15" hidden="false" customHeight="true" outlineLevel="0" collapsed="false">
      <c r="A82" s="21" t="n">
        <f aca="false">A81+1</f>
        <v>80</v>
      </c>
      <c r="B82" s="21" t="n">
        <f aca="false">IF(J81&gt;0.005,B$2,999)</f>
        <v>999</v>
      </c>
      <c r="C82" s="21" t="n">
        <f aca="false">IF(L81&gt;0.005,C$2,999)</f>
        <v>999</v>
      </c>
      <c r="D82" s="21" t="n">
        <f aca="false">IF(N81&gt;0.005,D$2,999)</f>
        <v>999</v>
      </c>
      <c r="E82" s="21" t="n">
        <f aca="false">IF(P81&gt;0.005,E$2,999)</f>
        <v>999</v>
      </c>
      <c r="F82" s="21" t="n">
        <f aca="false">MIN(B82:E82)</f>
        <v>999</v>
      </c>
      <c r="G82" s="21" t="n">
        <f aca="false">IF(J81&gt;0.005,MIN(Inputs!$D$5,J81*(1+Inputs!$C$5/12)),0)+IF(L81&gt;0.005,MIN(Inputs!$D$6,L81*(1+Inputs!$C$6/12)),0)+IF(N81&gt;0.005,MIN(Inputs!$D$7,N81*(1+Inputs!$C$7/12)),0)+IF(P81&gt;0.005,MIN(Inputs!$D$8,P81*(1+Inputs!$C$8/12)),0)</f>
        <v>0</v>
      </c>
      <c r="H82" s="21" t="n">
        <f aca="false">MAX(0,Inputs!$B$11-G82)</f>
        <v>6000</v>
      </c>
      <c r="I82" s="23" t="n">
        <f aca="false">IF(J81&lt;=0.005,0,MIN(J81*(1+Inputs!$C$5/12),MIN(Inputs!$D$5,J81*(1+Inputs!$C$5/12))+IF(B82=F82,H82,0)))</f>
        <v>0</v>
      </c>
      <c r="J82" s="23" t="n">
        <f aca="false">MAX(0,J81*(1+Inputs!$C$5/12)-I82)</f>
        <v>0</v>
      </c>
      <c r="K82" s="23" t="n">
        <f aca="false">IF(L81&lt;=0.005,0,MIN(L81*(1+Inputs!$C$6/12),MIN(Inputs!$D$6,L81*(1+Inputs!$C$6/12))+IF(C82=F82,H82,0)))</f>
        <v>0</v>
      </c>
      <c r="L82" s="23" t="n">
        <f aca="false">MAX(0,L81*(1+Inputs!$C$6/12)-K82)</f>
        <v>0</v>
      </c>
      <c r="M82" s="23" t="n">
        <f aca="false">IF(N81&lt;=0.005,0,MIN(N81*(1+Inputs!$C$7/12),MIN(Inputs!$D$7,N81*(1+Inputs!$C$7/12))+IF(D82=F82,H82,0)))</f>
        <v>0</v>
      </c>
      <c r="N82" s="23" t="n">
        <f aca="false">MAX(0,N81*(1+Inputs!$C$7/12)-M82)</f>
        <v>0</v>
      </c>
      <c r="O82" s="23" t="n">
        <f aca="false">IF(P81&lt;=0.005,0,MIN(P81*(1+Inputs!$C$8/12),MIN(Inputs!$D$8,P81*(1+Inputs!$C$8/12))+IF(E82=F82,H82,0)))</f>
        <v>0</v>
      </c>
      <c r="P82" s="23" t="n">
        <f aca="false">MAX(0,P81*(1+Inputs!$C$8/12)-O82)</f>
        <v>0</v>
      </c>
      <c r="Q82" s="21"/>
      <c r="R82" s="23" t="n">
        <f aca="false">J82+L82+N82+P82</f>
        <v>0</v>
      </c>
      <c r="S82" s="23" t="n">
        <f aca="false">S81+IF(J81&gt;0.005,J81*Inputs!$C$5/12,0)+IF(L81&gt;0.005,L81*Inputs!$C$6/12,0)+IF(N81&gt;0.005,N81*Inputs!$C$7/12,0)+IF(P81&gt;0.005,P81*Inputs!$C$8/12,0)</f>
        <v>41986.8840346012</v>
      </c>
    </row>
    <row r="83" customFormat="false" ht="15" hidden="false" customHeight="true" outlineLevel="0" collapsed="false">
      <c r="A83" s="21" t="n">
        <f aca="false">A82+1</f>
        <v>81</v>
      </c>
      <c r="B83" s="21" t="n">
        <f aca="false">IF(J82&gt;0.005,B$2,999)</f>
        <v>999</v>
      </c>
      <c r="C83" s="21" t="n">
        <f aca="false">IF(L82&gt;0.005,C$2,999)</f>
        <v>999</v>
      </c>
      <c r="D83" s="21" t="n">
        <f aca="false">IF(N82&gt;0.005,D$2,999)</f>
        <v>999</v>
      </c>
      <c r="E83" s="21" t="n">
        <f aca="false">IF(P82&gt;0.005,E$2,999)</f>
        <v>999</v>
      </c>
      <c r="F83" s="21" t="n">
        <f aca="false">MIN(B83:E83)</f>
        <v>999</v>
      </c>
      <c r="G83" s="21" t="n">
        <f aca="false">IF(J82&gt;0.005,MIN(Inputs!$D$5,J82*(1+Inputs!$C$5/12)),0)+IF(L82&gt;0.005,MIN(Inputs!$D$6,L82*(1+Inputs!$C$6/12)),0)+IF(N82&gt;0.005,MIN(Inputs!$D$7,N82*(1+Inputs!$C$7/12)),0)+IF(P82&gt;0.005,MIN(Inputs!$D$8,P82*(1+Inputs!$C$8/12)),0)</f>
        <v>0</v>
      </c>
      <c r="H83" s="21" t="n">
        <f aca="false">MAX(0,Inputs!$B$11-G83)</f>
        <v>6000</v>
      </c>
      <c r="I83" s="23" t="n">
        <f aca="false">IF(J82&lt;=0.005,0,MIN(J82*(1+Inputs!$C$5/12),MIN(Inputs!$D$5,J82*(1+Inputs!$C$5/12))+IF(B83=F83,H83,0)))</f>
        <v>0</v>
      </c>
      <c r="J83" s="23" t="n">
        <f aca="false">MAX(0,J82*(1+Inputs!$C$5/12)-I83)</f>
        <v>0</v>
      </c>
      <c r="K83" s="23" t="n">
        <f aca="false">IF(L82&lt;=0.005,0,MIN(L82*(1+Inputs!$C$6/12),MIN(Inputs!$D$6,L82*(1+Inputs!$C$6/12))+IF(C83=F83,H83,0)))</f>
        <v>0</v>
      </c>
      <c r="L83" s="23" t="n">
        <f aca="false">MAX(0,L82*(1+Inputs!$C$6/12)-K83)</f>
        <v>0</v>
      </c>
      <c r="M83" s="23" t="n">
        <f aca="false">IF(N82&lt;=0.005,0,MIN(N82*(1+Inputs!$C$7/12),MIN(Inputs!$D$7,N82*(1+Inputs!$C$7/12))+IF(D83=F83,H83,0)))</f>
        <v>0</v>
      </c>
      <c r="N83" s="23" t="n">
        <f aca="false">MAX(0,N82*(1+Inputs!$C$7/12)-M83)</f>
        <v>0</v>
      </c>
      <c r="O83" s="23" t="n">
        <f aca="false">IF(P82&lt;=0.005,0,MIN(P82*(1+Inputs!$C$8/12),MIN(Inputs!$D$8,P82*(1+Inputs!$C$8/12))+IF(E83=F83,H83,0)))</f>
        <v>0</v>
      </c>
      <c r="P83" s="23" t="n">
        <f aca="false">MAX(0,P82*(1+Inputs!$C$8/12)-O83)</f>
        <v>0</v>
      </c>
      <c r="Q83" s="21"/>
      <c r="R83" s="23" t="n">
        <f aca="false">J83+L83+N83+P83</f>
        <v>0</v>
      </c>
      <c r="S83" s="23" t="n">
        <f aca="false">S82+IF(J82&gt;0.005,J82*Inputs!$C$5/12,0)+IF(L82&gt;0.005,L82*Inputs!$C$6/12,0)+IF(N82&gt;0.005,N82*Inputs!$C$7/12,0)+IF(P82&gt;0.005,P82*Inputs!$C$8/12,0)</f>
        <v>41986.8840346012</v>
      </c>
    </row>
    <row r="84" customFormat="false" ht="15" hidden="false" customHeight="true" outlineLevel="0" collapsed="false">
      <c r="A84" s="21" t="n">
        <f aca="false">A83+1</f>
        <v>82</v>
      </c>
      <c r="B84" s="21" t="n">
        <f aca="false">IF(J83&gt;0.005,B$2,999)</f>
        <v>999</v>
      </c>
      <c r="C84" s="21" t="n">
        <f aca="false">IF(L83&gt;0.005,C$2,999)</f>
        <v>999</v>
      </c>
      <c r="D84" s="21" t="n">
        <f aca="false">IF(N83&gt;0.005,D$2,999)</f>
        <v>999</v>
      </c>
      <c r="E84" s="21" t="n">
        <f aca="false">IF(P83&gt;0.005,E$2,999)</f>
        <v>999</v>
      </c>
      <c r="F84" s="21" t="n">
        <f aca="false">MIN(B84:E84)</f>
        <v>999</v>
      </c>
      <c r="G84" s="21" t="n">
        <f aca="false">IF(J83&gt;0.005,MIN(Inputs!$D$5,J83*(1+Inputs!$C$5/12)),0)+IF(L83&gt;0.005,MIN(Inputs!$D$6,L83*(1+Inputs!$C$6/12)),0)+IF(N83&gt;0.005,MIN(Inputs!$D$7,N83*(1+Inputs!$C$7/12)),0)+IF(P83&gt;0.005,MIN(Inputs!$D$8,P83*(1+Inputs!$C$8/12)),0)</f>
        <v>0</v>
      </c>
      <c r="H84" s="21" t="n">
        <f aca="false">MAX(0,Inputs!$B$11-G84)</f>
        <v>6000</v>
      </c>
      <c r="I84" s="23" t="n">
        <f aca="false">IF(J83&lt;=0.005,0,MIN(J83*(1+Inputs!$C$5/12),MIN(Inputs!$D$5,J83*(1+Inputs!$C$5/12))+IF(B84=F84,H84,0)))</f>
        <v>0</v>
      </c>
      <c r="J84" s="23" t="n">
        <f aca="false">MAX(0,J83*(1+Inputs!$C$5/12)-I84)</f>
        <v>0</v>
      </c>
      <c r="K84" s="23" t="n">
        <f aca="false">IF(L83&lt;=0.005,0,MIN(L83*(1+Inputs!$C$6/12),MIN(Inputs!$D$6,L83*(1+Inputs!$C$6/12))+IF(C84=F84,H84,0)))</f>
        <v>0</v>
      </c>
      <c r="L84" s="23" t="n">
        <f aca="false">MAX(0,L83*(1+Inputs!$C$6/12)-K84)</f>
        <v>0</v>
      </c>
      <c r="M84" s="23" t="n">
        <f aca="false">IF(N83&lt;=0.005,0,MIN(N83*(1+Inputs!$C$7/12),MIN(Inputs!$D$7,N83*(1+Inputs!$C$7/12))+IF(D84=F84,H84,0)))</f>
        <v>0</v>
      </c>
      <c r="N84" s="23" t="n">
        <f aca="false">MAX(0,N83*(1+Inputs!$C$7/12)-M84)</f>
        <v>0</v>
      </c>
      <c r="O84" s="23" t="n">
        <f aca="false">IF(P83&lt;=0.005,0,MIN(P83*(1+Inputs!$C$8/12),MIN(Inputs!$D$8,P83*(1+Inputs!$C$8/12))+IF(E84=F84,H84,0)))</f>
        <v>0</v>
      </c>
      <c r="P84" s="23" t="n">
        <f aca="false">MAX(0,P83*(1+Inputs!$C$8/12)-O84)</f>
        <v>0</v>
      </c>
      <c r="Q84" s="21"/>
      <c r="R84" s="23" t="n">
        <f aca="false">J84+L84+N84+P84</f>
        <v>0</v>
      </c>
      <c r="S84" s="23" t="n">
        <f aca="false">S83+IF(J83&gt;0.005,J83*Inputs!$C$5/12,0)+IF(L83&gt;0.005,L83*Inputs!$C$6/12,0)+IF(N83&gt;0.005,N83*Inputs!$C$7/12,0)+IF(P83&gt;0.005,P83*Inputs!$C$8/12,0)</f>
        <v>41986.8840346012</v>
      </c>
    </row>
    <row r="85" customFormat="false" ht="15" hidden="false" customHeight="true" outlineLevel="0" collapsed="false">
      <c r="A85" s="21" t="n">
        <f aca="false">A84+1</f>
        <v>83</v>
      </c>
      <c r="B85" s="21" t="n">
        <f aca="false">IF(J84&gt;0.005,B$2,999)</f>
        <v>999</v>
      </c>
      <c r="C85" s="21" t="n">
        <f aca="false">IF(L84&gt;0.005,C$2,999)</f>
        <v>999</v>
      </c>
      <c r="D85" s="21" t="n">
        <f aca="false">IF(N84&gt;0.005,D$2,999)</f>
        <v>999</v>
      </c>
      <c r="E85" s="21" t="n">
        <f aca="false">IF(P84&gt;0.005,E$2,999)</f>
        <v>999</v>
      </c>
      <c r="F85" s="21" t="n">
        <f aca="false">MIN(B85:E85)</f>
        <v>999</v>
      </c>
      <c r="G85" s="21" t="n">
        <f aca="false">IF(J84&gt;0.005,MIN(Inputs!$D$5,J84*(1+Inputs!$C$5/12)),0)+IF(L84&gt;0.005,MIN(Inputs!$D$6,L84*(1+Inputs!$C$6/12)),0)+IF(N84&gt;0.005,MIN(Inputs!$D$7,N84*(1+Inputs!$C$7/12)),0)+IF(P84&gt;0.005,MIN(Inputs!$D$8,P84*(1+Inputs!$C$8/12)),0)</f>
        <v>0</v>
      </c>
      <c r="H85" s="21" t="n">
        <f aca="false">MAX(0,Inputs!$B$11-G85)</f>
        <v>6000</v>
      </c>
      <c r="I85" s="23" t="n">
        <f aca="false">IF(J84&lt;=0.005,0,MIN(J84*(1+Inputs!$C$5/12),MIN(Inputs!$D$5,J84*(1+Inputs!$C$5/12))+IF(B85=F85,H85,0)))</f>
        <v>0</v>
      </c>
      <c r="J85" s="23" t="n">
        <f aca="false">MAX(0,J84*(1+Inputs!$C$5/12)-I85)</f>
        <v>0</v>
      </c>
      <c r="K85" s="23" t="n">
        <f aca="false">IF(L84&lt;=0.005,0,MIN(L84*(1+Inputs!$C$6/12),MIN(Inputs!$D$6,L84*(1+Inputs!$C$6/12))+IF(C85=F85,H85,0)))</f>
        <v>0</v>
      </c>
      <c r="L85" s="23" t="n">
        <f aca="false">MAX(0,L84*(1+Inputs!$C$6/12)-K85)</f>
        <v>0</v>
      </c>
      <c r="M85" s="23" t="n">
        <f aca="false">IF(N84&lt;=0.005,0,MIN(N84*(1+Inputs!$C$7/12),MIN(Inputs!$D$7,N84*(1+Inputs!$C$7/12))+IF(D85=F85,H85,0)))</f>
        <v>0</v>
      </c>
      <c r="N85" s="23" t="n">
        <f aca="false">MAX(0,N84*(1+Inputs!$C$7/12)-M85)</f>
        <v>0</v>
      </c>
      <c r="O85" s="23" t="n">
        <f aca="false">IF(P84&lt;=0.005,0,MIN(P84*(1+Inputs!$C$8/12),MIN(Inputs!$D$8,P84*(1+Inputs!$C$8/12))+IF(E85=F85,H85,0)))</f>
        <v>0</v>
      </c>
      <c r="P85" s="23" t="n">
        <f aca="false">MAX(0,P84*(1+Inputs!$C$8/12)-O85)</f>
        <v>0</v>
      </c>
      <c r="Q85" s="21"/>
      <c r="R85" s="23" t="n">
        <f aca="false">J85+L85+N85+P85</f>
        <v>0</v>
      </c>
      <c r="S85" s="23" t="n">
        <f aca="false">S84+IF(J84&gt;0.005,J84*Inputs!$C$5/12,0)+IF(L84&gt;0.005,L84*Inputs!$C$6/12,0)+IF(N84&gt;0.005,N84*Inputs!$C$7/12,0)+IF(P84&gt;0.005,P84*Inputs!$C$8/12,0)</f>
        <v>41986.8840346012</v>
      </c>
    </row>
    <row r="86" customFormat="false" ht="15" hidden="false" customHeight="true" outlineLevel="0" collapsed="false">
      <c r="A86" s="21" t="n">
        <f aca="false">A85+1</f>
        <v>84</v>
      </c>
      <c r="B86" s="21" t="n">
        <f aca="false">IF(J85&gt;0.005,B$2,999)</f>
        <v>999</v>
      </c>
      <c r="C86" s="21" t="n">
        <f aca="false">IF(L85&gt;0.005,C$2,999)</f>
        <v>999</v>
      </c>
      <c r="D86" s="21" t="n">
        <f aca="false">IF(N85&gt;0.005,D$2,999)</f>
        <v>999</v>
      </c>
      <c r="E86" s="21" t="n">
        <f aca="false">IF(P85&gt;0.005,E$2,999)</f>
        <v>999</v>
      </c>
      <c r="F86" s="21" t="n">
        <f aca="false">MIN(B86:E86)</f>
        <v>999</v>
      </c>
      <c r="G86" s="21" t="n">
        <f aca="false">IF(J85&gt;0.005,MIN(Inputs!$D$5,J85*(1+Inputs!$C$5/12)),0)+IF(L85&gt;0.005,MIN(Inputs!$D$6,L85*(1+Inputs!$C$6/12)),0)+IF(N85&gt;0.005,MIN(Inputs!$D$7,N85*(1+Inputs!$C$7/12)),0)+IF(P85&gt;0.005,MIN(Inputs!$D$8,P85*(1+Inputs!$C$8/12)),0)</f>
        <v>0</v>
      </c>
      <c r="H86" s="21" t="n">
        <f aca="false">MAX(0,Inputs!$B$11-G86)</f>
        <v>6000</v>
      </c>
      <c r="I86" s="23" t="n">
        <f aca="false">IF(J85&lt;=0.005,0,MIN(J85*(1+Inputs!$C$5/12),MIN(Inputs!$D$5,J85*(1+Inputs!$C$5/12))+IF(B86=F86,H86,0)))</f>
        <v>0</v>
      </c>
      <c r="J86" s="23" t="n">
        <f aca="false">MAX(0,J85*(1+Inputs!$C$5/12)-I86)</f>
        <v>0</v>
      </c>
      <c r="K86" s="23" t="n">
        <f aca="false">IF(L85&lt;=0.005,0,MIN(L85*(1+Inputs!$C$6/12),MIN(Inputs!$D$6,L85*(1+Inputs!$C$6/12))+IF(C86=F86,H86,0)))</f>
        <v>0</v>
      </c>
      <c r="L86" s="23" t="n">
        <f aca="false">MAX(0,L85*(1+Inputs!$C$6/12)-K86)</f>
        <v>0</v>
      </c>
      <c r="M86" s="23" t="n">
        <f aca="false">IF(N85&lt;=0.005,0,MIN(N85*(1+Inputs!$C$7/12),MIN(Inputs!$D$7,N85*(1+Inputs!$C$7/12))+IF(D86=F86,H86,0)))</f>
        <v>0</v>
      </c>
      <c r="N86" s="23" t="n">
        <f aca="false">MAX(0,N85*(1+Inputs!$C$7/12)-M86)</f>
        <v>0</v>
      </c>
      <c r="O86" s="23" t="n">
        <f aca="false">IF(P85&lt;=0.005,0,MIN(P85*(1+Inputs!$C$8/12),MIN(Inputs!$D$8,P85*(1+Inputs!$C$8/12))+IF(E86=F86,H86,0)))</f>
        <v>0</v>
      </c>
      <c r="P86" s="23" t="n">
        <f aca="false">MAX(0,P85*(1+Inputs!$C$8/12)-O86)</f>
        <v>0</v>
      </c>
      <c r="Q86" s="21"/>
      <c r="R86" s="23" t="n">
        <f aca="false">J86+L86+N86+P86</f>
        <v>0</v>
      </c>
      <c r="S86" s="23" t="n">
        <f aca="false">S85+IF(J85&gt;0.005,J85*Inputs!$C$5/12,0)+IF(L85&gt;0.005,L85*Inputs!$C$6/12,0)+IF(N85&gt;0.005,N85*Inputs!$C$7/12,0)+IF(P85&gt;0.005,P85*Inputs!$C$8/12,0)</f>
        <v>41986.8840346012</v>
      </c>
    </row>
    <row r="87" customFormat="false" ht="15" hidden="false" customHeight="true" outlineLevel="0" collapsed="false">
      <c r="A87" s="21" t="n">
        <f aca="false">A86+1</f>
        <v>85</v>
      </c>
      <c r="B87" s="21" t="n">
        <f aca="false">IF(J86&gt;0.005,B$2,999)</f>
        <v>999</v>
      </c>
      <c r="C87" s="21" t="n">
        <f aca="false">IF(L86&gt;0.005,C$2,999)</f>
        <v>999</v>
      </c>
      <c r="D87" s="21" t="n">
        <f aca="false">IF(N86&gt;0.005,D$2,999)</f>
        <v>999</v>
      </c>
      <c r="E87" s="21" t="n">
        <f aca="false">IF(P86&gt;0.005,E$2,999)</f>
        <v>999</v>
      </c>
      <c r="F87" s="21" t="n">
        <f aca="false">MIN(B87:E87)</f>
        <v>999</v>
      </c>
      <c r="G87" s="21" t="n">
        <f aca="false">IF(J86&gt;0.005,MIN(Inputs!$D$5,J86*(1+Inputs!$C$5/12)),0)+IF(L86&gt;0.005,MIN(Inputs!$D$6,L86*(1+Inputs!$C$6/12)),0)+IF(N86&gt;0.005,MIN(Inputs!$D$7,N86*(1+Inputs!$C$7/12)),0)+IF(P86&gt;0.005,MIN(Inputs!$D$8,P86*(1+Inputs!$C$8/12)),0)</f>
        <v>0</v>
      </c>
      <c r="H87" s="21" t="n">
        <f aca="false">MAX(0,Inputs!$B$11-G87)</f>
        <v>6000</v>
      </c>
      <c r="I87" s="23" t="n">
        <f aca="false">IF(J86&lt;=0.005,0,MIN(J86*(1+Inputs!$C$5/12),MIN(Inputs!$D$5,J86*(1+Inputs!$C$5/12))+IF(B87=F87,H87,0)))</f>
        <v>0</v>
      </c>
      <c r="J87" s="23" t="n">
        <f aca="false">MAX(0,J86*(1+Inputs!$C$5/12)-I87)</f>
        <v>0</v>
      </c>
      <c r="K87" s="23" t="n">
        <f aca="false">IF(L86&lt;=0.005,0,MIN(L86*(1+Inputs!$C$6/12),MIN(Inputs!$D$6,L86*(1+Inputs!$C$6/12))+IF(C87=F87,H87,0)))</f>
        <v>0</v>
      </c>
      <c r="L87" s="23" t="n">
        <f aca="false">MAX(0,L86*(1+Inputs!$C$6/12)-K87)</f>
        <v>0</v>
      </c>
      <c r="M87" s="23" t="n">
        <f aca="false">IF(N86&lt;=0.005,0,MIN(N86*(1+Inputs!$C$7/12),MIN(Inputs!$D$7,N86*(1+Inputs!$C$7/12))+IF(D87=F87,H87,0)))</f>
        <v>0</v>
      </c>
      <c r="N87" s="23" t="n">
        <f aca="false">MAX(0,N86*(1+Inputs!$C$7/12)-M87)</f>
        <v>0</v>
      </c>
      <c r="O87" s="23" t="n">
        <f aca="false">IF(P86&lt;=0.005,0,MIN(P86*(1+Inputs!$C$8/12),MIN(Inputs!$D$8,P86*(1+Inputs!$C$8/12))+IF(E87=F87,H87,0)))</f>
        <v>0</v>
      </c>
      <c r="P87" s="23" t="n">
        <f aca="false">MAX(0,P86*(1+Inputs!$C$8/12)-O87)</f>
        <v>0</v>
      </c>
      <c r="Q87" s="21"/>
      <c r="R87" s="23" t="n">
        <f aca="false">J87+L87+N87+P87</f>
        <v>0</v>
      </c>
      <c r="S87" s="23" t="n">
        <f aca="false">S86+IF(J86&gt;0.005,J86*Inputs!$C$5/12,0)+IF(L86&gt;0.005,L86*Inputs!$C$6/12,0)+IF(N86&gt;0.005,N86*Inputs!$C$7/12,0)+IF(P86&gt;0.005,P86*Inputs!$C$8/12,0)</f>
        <v>41986.8840346012</v>
      </c>
    </row>
    <row r="88" customFormat="false" ht="15" hidden="false" customHeight="true" outlineLevel="0" collapsed="false">
      <c r="A88" s="21" t="n">
        <f aca="false">A87+1</f>
        <v>86</v>
      </c>
      <c r="B88" s="21" t="n">
        <f aca="false">IF(J87&gt;0.005,B$2,999)</f>
        <v>999</v>
      </c>
      <c r="C88" s="21" t="n">
        <f aca="false">IF(L87&gt;0.005,C$2,999)</f>
        <v>999</v>
      </c>
      <c r="D88" s="21" t="n">
        <f aca="false">IF(N87&gt;0.005,D$2,999)</f>
        <v>999</v>
      </c>
      <c r="E88" s="21" t="n">
        <f aca="false">IF(P87&gt;0.005,E$2,999)</f>
        <v>999</v>
      </c>
      <c r="F88" s="21" t="n">
        <f aca="false">MIN(B88:E88)</f>
        <v>999</v>
      </c>
      <c r="G88" s="21" t="n">
        <f aca="false">IF(J87&gt;0.005,MIN(Inputs!$D$5,J87*(1+Inputs!$C$5/12)),0)+IF(L87&gt;0.005,MIN(Inputs!$D$6,L87*(1+Inputs!$C$6/12)),0)+IF(N87&gt;0.005,MIN(Inputs!$D$7,N87*(1+Inputs!$C$7/12)),0)+IF(P87&gt;0.005,MIN(Inputs!$D$8,P87*(1+Inputs!$C$8/12)),0)</f>
        <v>0</v>
      </c>
      <c r="H88" s="21" t="n">
        <f aca="false">MAX(0,Inputs!$B$11-G88)</f>
        <v>6000</v>
      </c>
      <c r="I88" s="23" t="n">
        <f aca="false">IF(J87&lt;=0.005,0,MIN(J87*(1+Inputs!$C$5/12),MIN(Inputs!$D$5,J87*(1+Inputs!$C$5/12))+IF(B88=F88,H88,0)))</f>
        <v>0</v>
      </c>
      <c r="J88" s="23" t="n">
        <f aca="false">MAX(0,J87*(1+Inputs!$C$5/12)-I88)</f>
        <v>0</v>
      </c>
      <c r="K88" s="23" t="n">
        <f aca="false">IF(L87&lt;=0.005,0,MIN(L87*(1+Inputs!$C$6/12),MIN(Inputs!$D$6,L87*(1+Inputs!$C$6/12))+IF(C88=F88,H88,0)))</f>
        <v>0</v>
      </c>
      <c r="L88" s="23" t="n">
        <f aca="false">MAX(0,L87*(1+Inputs!$C$6/12)-K88)</f>
        <v>0</v>
      </c>
      <c r="M88" s="23" t="n">
        <f aca="false">IF(N87&lt;=0.005,0,MIN(N87*(1+Inputs!$C$7/12),MIN(Inputs!$D$7,N87*(1+Inputs!$C$7/12))+IF(D88=F88,H88,0)))</f>
        <v>0</v>
      </c>
      <c r="N88" s="23" t="n">
        <f aca="false">MAX(0,N87*(1+Inputs!$C$7/12)-M88)</f>
        <v>0</v>
      </c>
      <c r="O88" s="23" t="n">
        <f aca="false">IF(P87&lt;=0.005,0,MIN(P87*(1+Inputs!$C$8/12),MIN(Inputs!$D$8,P87*(1+Inputs!$C$8/12))+IF(E88=F88,H88,0)))</f>
        <v>0</v>
      </c>
      <c r="P88" s="23" t="n">
        <f aca="false">MAX(0,P87*(1+Inputs!$C$8/12)-O88)</f>
        <v>0</v>
      </c>
      <c r="Q88" s="21"/>
      <c r="R88" s="23" t="n">
        <f aca="false">J88+L88+N88+P88</f>
        <v>0</v>
      </c>
      <c r="S88" s="23" t="n">
        <f aca="false">S87+IF(J87&gt;0.005,J87*Inputs!$C$5/12,0)+IF(L87&gt;0.005,L87*Inputs!$C$6/12,0)+IF(N87&gt;0.005,N87*Inputs!$C$7/12,0)+IF(P87&gt;0.005,P87*Inputs!$C$8/12,0)</f>
        <v>41986.8840346012</v>
      </c>
    </row>
    <row r="89" customFormat="false" ht="15" hidden="false" customHeight="true" outlineLevel="0" collapsed="false">
      <c r="A89" s="21" t="n">
        <f aca="false">A88+1</f>
        <v>87</v>
      </c>
      <c r="B89" s="21" t="n">
        <f aca="false">IF(J88&gt;0.005,B$2,999)</f>
        <v>999</v>
      </c>
      <c r="C89" s="21" t="n">
        <f aca="false">IF(L88&gt;0.005,C$2,999)</f>
        <v>999</v>
      </c>
      <c r="D89" s="21" t="n">
        <f aca="false">IF(N88&gt;0.005,D$2,999)</f>
        <v>999</v>
      </c>
      <c r="E89" s="21" t="n">
        <f aca="false">IF(P88&gt;0.005,E$2,999)</f>
        <v>999</v>
      </c>
      <c r="F89" s="21" t="n">
        <f aca="false">MIN(B89:E89)</f>
        <v>999</v>
      </c>
      <c r="G89" s="21" t="n">
        <f aca="false">IF(J88&gt;0.005,MIN(Inputs!$D$5,J88*(1+Inputs!$C$5/12)),0)+IF(L88&gt;0.005,MIN(Inputs!$D$6,L88*(1+Inputs!$C$6/12)),0)+IF(N88&gt;0.005,MIN(Inputs!$D$7,N88*(1+Inputs!$C$7/12)),0)+IF(P88&gt;0.005,MIN(Inputs!$D$8,P88*(1+Inputs!$C$8/12)),0)</f>
        <v>0</v>
      </c>
      <c r="H89" s="21" t="n">
        <f aca="false">MAX(0,Inputs!$B$11-G89)</f>
        <v>6000</v>
      </c>
      <c r="I89" s="23" t="n">
        <f aca="false">IF(J88&lt;=0.005,0,MIN(J88*(1+Inputs!$C$5/12),MIN(Inputs!$D$5,J88*(1+Inputs!$C$5/12))+IF(B89=F89,H89,0)))</f>
        <v>0</v>
      </c>
      <c r="J89" s="23" t="n">
        <f aca="false">MAX(0,J88*(1+Inputs!$C$5/12)-I89)</f>
        <v>0</v>
      </c>
      <c r="K89" s="23" t="n">
        <f aca="false">IF(L88&lt;=0.005,0,MIN(L88*(1+Inputs!$C$6/12),MIN(Inputs!$D$6,L88*(1+Inputs!$C$6/12))+IF(C89=F89,H89,0)))</f>
        <v>0</v>
      </c>
      <c r="L89" s="23" t="n">
        <f aca="false">MAX(0,L88*(1+Inputs!$C$6/12)-K89)</f>
        <v>0</v>
      </c>
      <c r="M89" s="23" t="n">
        <f aca="false">IF(N88&lt;=0.005,0,MIN(N88*(1+Inputs!$C$7/12),MIN(Inputs!$D$7,N88*(1+Inputs!$C$7/12))+IF(D89=F89,H89,0)))</f>
        <v>0</v>
      </c>
      <c r="N89" s="23" t="n">
        <f aca="false">MAX(0,N88*(1+Inputs!$C$7/12)-M89)</f>
        <v>0</v>
      </c>
      <c r="O89" s="23" t="n">
        <f aca="false">IF(P88&lt;=0.005,0,MIN(P88*(1+Inputs!$C$8/12),MIN(Inputs!$D$8,P88*(1+Inputs!$C$8/12))+IF(E89=F89,H89,0)))</f>
        <v>0</v>
      </c>
      <c r="P89" s="23" t="n">
        <f aca="false">MAX(0,P88*(1+Inputs!$C$8/12)-O89)</f>
        <v>0</v>
      </c>
      <c r="Q89" s="21"/>
      <c r="R89" s="23" t="n">
        <f aca="false">J89+L89+N89+P89</f>
        <v>0</v>
      </c>
      <c r="S89" s="23" t="n">
        <f aca="false">S88+IF(J88&gt;0.005,J88*Inputs!$C$5/12,0)+IF(L88&gt;0.005,L88*Inputs!$C$6/12,0)+IF(N88&gt;0.005,N88*Inputs!$C$7/12,0)+IF(P88&gt;0.005,P88*Inputs!$C$8/12,0)</f>
        <v>41986.8840346012</v>
      </c>
    </row>
    <row r="90" customFormat="false" ht="15" hidden="false" customHeight="true" outlineLevel="0" collapsed="false">
      <c r="A90" s="21" t="n">
        <f aca="false">A89+1</f>
        <v>88</v>
      </c>
      <c r="B90" s="21" t="n">
        <f aca="false">IF(J89&gt;0.005,B$2,999)</f>
        <v>999</v>
      </c>
      <c r="C90" s="21" t="n">
        <f aca="false">IF(L89&gt;0.005,C$2,999)</f>
        <v>999</v>
      </c>
      <c r="D90" s="21" t="n">
        <f aca="false">IF(N89&gt;0.005,D$2,999)</f>
        <v>999</v>
      </c>
      <c r="E90" s="21" t="n">
        <f aca="false">IF(P89&gt;0.005,E$2,999)</f>
        <v>999</v>
      </c>
      <c r="F90" s="21" t="n">
        <f aca="false">MIN(B90:E90)</f>
        <v>999</v>
      </c>
      <c r="G90" s="21" t="n">
        <f aca="false">IF(J89&gt;0.005,MIN(Inputs!$D$5,J89*(1+Inputs!$C$5/12)),0)+IF(L89&gt;0.005,MIN(Inputs!$D$6,L89*(1+Inputs!$C$6/12)),0)+IF(N89&gt;0.005,MIN(Inputs!$D$7,N89*(1+Inputs!$C$7/12)),0)+IF(P89&gt;0.005,MIN(Inputs!$D$8,P89*(1+Inputs!$C$8/12)),0)</f>
        <v>0</v>
      </c>
      <c r="H90" s="21" t="n">
        <f aca="false">MAX(0,Inputs!$B$11-G90)</f>
        <v>6000</v>
      </c>
      <c r="I90" s="23" t="n">
        <f aca="false">IF(J89&lt;=0.005,0,MIN(J89*(1+Inputs!$C$5/12),MIN(Inputs!$D$5,J89*(1+Inputs!$C$5/12))+IF(B90=F90,H90,0)))</f>
        <v>0</v>
      </c>
      <c r="J90" s="23" t="n">
        <f aca="false">MAX(0,J89*(1+Inputs!$C$5/12)-I90)</f>
        <v>0</v>
      </c>
      <c r="K90" s="23" t="n">
        <f aca="false">IF(L89&lt;=0.005,0,MIN(L89*(1+Inputs!$C$6/12),MIN(Inputs!$D$6,L89*(1+Inputs!$C$6/12))+IF(C90=F90,H90,0)))</f>
        <v>0</v>
      </c>
      <c r="L90" s="23" t="n">
        <f aca="false">MAX(0,L89*(1+Inputs!$C$6/12)-K90)</f>
        <v>0</v>
      </c>
      <c r="M90" s="23" t="n">
        <f aca="false">IF(N89&lt;=0.005,0,MIN(N89*(1+Inputs!$C$7/12),MIN(Inputs!$D$7,N89*(1+Inputs!$C$7/12))+IF(D90=F90,H90,0)))</f>
        <v>0</v>
      </c>
      <c r="N90" s="23" t="n">
        <f aca="false">MAX(0,N89*(1+Inputs!$C$7/12)-M90)</f>
        <v>0</v>
      </c>
      <c r="O90" s="23" t="n">
        <f aca="false">IF(P89&lt;=0.005,0,MIN(P89*(1+Inputs!$C$8/12),MIN(Inputs!$D$8,P89*(1+Inputs!$C$8/12))+IF(E90=F90,H90,0)))</f>
        <v>0</v>
      </c>
      <c r="P90" s="23" t="n">
        <f aca="false">MAX(0,P89*(1+Inputs!$C$8/12)-O90)</f>
        <v>0</v>
      </c>
      <c r="Q90" s="21"/>
      <c r="R90" s="23" t="n">
        <f aca="false">J90+L90+N90+P90</f>
        <v>0</v>
      </c>
      <c r="S90" s="23" t="n">
        <f aca="false">S89+IF(J89&gt;0.005,J89*Inputs!$C$5/12,0)+IF(L89&gt;0.005,L89*Inputs!$C$6/12,0)+IF(N89&gt;0.005,N89*Inputs!$C$7/12,0)+IF(P89&gt;0.005,P89*Inputs!$C$8/12,0)</f>
        <v>41986.8840346012</v>
      </c>
    </row>
    <row r="91" customFormat="false" ht="15" hidden="false" customHeight="true" outlineLevel="0" collapsed="false">
      <c r="A91" s="21" t="n">
        <f aca="false">A90+1</f>
        <v>89</v>
      </c>
      <c r="B91" s="21" t="n">
        <f aca="false">IF(J90&gt;0.005,B$2,999)</f>
        <v>999</v>
      </c>
      <c r="C91" s="21" t="n">
        <f aca="false">IF(L90&gt;0.005,C$2,999)</f>
        <v>999</v>
      </c>
      <c r="D91" s="21" t="n">
        <f aca="false">IF(N90&gt;0.005,D$2,999)</f>
        <v>999</v>
      </c>
      <c r="E91" s="21" t="n">
        <f aca="false">IF(P90&gt;0.005,E$2,999)</f>
        <v>999</v>
      </c>
      <c r="F91" s="21" t="n">
        <f aca="false">MIN(B91:E91)</f>
        <v>999</v>
      </c>
      <c r="G91" s="21" t="n">
        <f aca="false">IF(J90&gt;0.005,MIN(Inputs!$D$5,J90*(1+Inputs!$C$5/12)),0)+IF(L90&gt;0.005,MIN(Inputs!$D$6,L90*(1+Inputs!$C$6/12)),0)+IF(N90&gt;0.005,MIN(Inputs!$D$7,N90*(1+Inputs!$C$7/12)),0)+IF(P90&gt;0.005,MIN(Inputs!$D$8,P90*(1+Inputs!$C$8/12)),0)</f>
        <v>0</v>
      </c>
      <c r="H91" s="21" t="n">
        <f aca="false">MAX(0,Inputs!$B$11-G91)</f>
        <v>6000</v>
      </c>
      <c r="I91" s="23" t="n">
        <f aca="false">IF(J90&lt;=0.005,0,MIN(J90*(1+Inputs!$C$5/12),MIN(Inputs!$D$5,J90*(1+Inputs!$C$5/12))+IF(B91=F91,H91,0)))</f>
        <v>0</v>
      </c>
      <c r="J91" s="23" t="n">
        <f aca="false">MAX(0,J90*(1+Inputs!$C$5/12)-I91)</f>
        <v>0</v>
      </c>
      <c r="K91" s="23" t="n">
        <f aca="false">IF(L90&lt;=0.005,0,MIN(L90*(1+Inputs!$C$6/12),MIN(Inputs!$D$6,L90*(1+Inputs!$C$6/12))+IF(C91=F91,H91,0)))</f>
        <v>0</v>
      </c>
      <c r="L91" s="23" t="n">
        <f aca="false">MAX(0,L90*(1+Inputs!$C$6/12)-K91)</f>
        <v>0</v>
      </c>
      <c r="M91" s="23" t="n">
        <f aca="false">IF(N90&lt;=0.005,0,MIN(N90*(1+Inputs!$C$7/12),MIN(Inputs!$D$7,N90*(1+Inputs!$C$7/12))+IF(D91=F91,H91,0)))</f>
        <v>0</v>
      </c>
      <c r="N91" s="23" t="n">
        <f aca="false">MAX(0,N90*(1+Inputs!$C$7/12)-M91)</f>
        <v>0</v>
      </c>
      <c r="O91" s="23" t="n">
        <f aca="false">IF(P90&lt;=0.005,0,MIN(P90*(1+Inputs!$C$8/12),MIN(Inputs!$D$8,P90*(1+Inputs!$C$8/12))+IF(E91=F91,H91,0)))</f>
        <v>0</v>
      </c>
      <c r="P91" s="23" t="n">
        <f aca="false">MAX(0,P90*(1+Inputs!$C$8/12)-O91)</f>
        <v>0</v>
      </c>
      <c r="Q91" s="21"/>
      <c r="R91" s="23" t="n">
        <f aca="false">J91+L91+N91+P91</f>
        <v>0</v>
      </c>
      <c r="S91" s="23" t="n">
        <f aca="false">S90+IF(J90&gt;0.005,J90*Inputs!$C$5/12,0)+IF(L90&gt;0.005,L90*Inputs!$C$6/12,0)+IF(N90&gt;0.005,N90*Inputs!$C$7/12,0)+IF(P90&gt;0.005,P90*Inputs!$C$8/12,0)</f>
        <v>41986.8840346012</v>
      </c>
    </row>
    <row r="92" customFormat="false" ht="15" hidden="false" customHeight="true" outlineLevel="0" collapsed="false">
      <c r="A92" s="21" t="n">
        <f aca="false">A91+1</f>
        <v>90</v>
      </c>
      <c r="B92" s="21" t="n">
        <f aca="false">IF(J91&gt;0.005,B$2,999)</f>
        <v>999</v>
      </c>
      <c r="C92" s="21" t="n">
        <f aca="false">IF(L91&gt;0.005,C$2,999)</f>
        <v>999</v>
      </c>
      <c r="D92" s="21" t="n">
        <f aca="false">IF(N91&gt;0.005,D$2,999)</f>
        <v>999</v>
      </c>
      <c r="E92" s="21" t="n">
        <f aca="false">IF(P91&gt;0.005,E$2,999)</f>
        <v>999</v>
      </c>
      <c r="F92" s="21" t="n">
        <f aca="false">MIN(B92:E92)</f>
        <v>999</v>
      </c>
      <c r="G92" s="21" t="n">
        <f aca="false">IF(J91&gt;0.005,MIN(Inputs!$D$5,J91*(1+Inputs!$C$5/12)),0)+IF(L91&gt;0.005,MIN(Inputs!$D$6,L91*(1+Inputs!$C$6/12)),0)+IF(N91&gt;0.005,MIN(Inputs!$D$7,N91*(1+Inputs!$C$7/12)),0)+IF(P91&gt;0.005,MIN(Inputs!$D$8,P91*(1+Inputs!$C$8/12)),0)</f>
        <v>0</v>
      </c>
      <c r="H92" s="21" t="n">
        <f aca="false">MAX(0,Inputs!$B$11-G92)</f>
        <v>6000</v>
      </c>
      <c r="I92" s="23" t="n">
        <f aca="false">IF(J91&lt;=0.005,0,MIN(J91*(1+Inputs!$C$5/12),MIN(Inputs!$D$5,J91*(1+Inputs!$C$5/12))+IF(B92=F92,H92,0)))</f>
        <v>0</v>
      </c>
      <c r="J92" s="23" t="n">
        <f aca="false">MAX(0,J91*(1+Inputs!$C$5/12)-I92)</f>
        <v>0</v>
      </c>
      <c r="K92" s="23" t="n">
        <f aca="false">IF(L91&lt;=0.005,0,MIN(L91*(1+Inputs!$C$6/12),MIN(Inputs!$D$6,L91*(1+Inputs!$C$6/12))+IF(C92=F92,H92,0)))</f>
        <v>0</v>
      </c>
      <c r="L92" s="23" t="n">
        <f aca="false">MAX(0,L91*(1+Inputs!$C$6/12)-K92)</f>
        <v>0</v>
      </c>
      <c r="M92" s="23" t="n">
        <f aca="false">IF(N91&lt;=0.005,0,MIN(N91*(1+Inputs!$C$7/12),MIN(Inputs!$D$7,N91*(1+Inputs!$C$7/12))+IF(D92=F92,H92,0)))</f>
        <v>0</v>
      </c>
      <c r="N92" s="23" t="n">
        <f aca="false">MAX(0,N91*(1+Inputs!$C$7/12)-M92)</f>
        <v>0</v>
      </c>
      <c r="O92" s="23" t="n">
        <f aca="false">IF(P91&lt;=0.005,0,MIN(P91*(1+Inputs!$C$8/12),MIN(Inputs!$D$8,P91*(1+Inputs!$C$8/12))+IF(E92=F92,H92,0)))</f>
        <v>0</v>
      </c>
      <c r="P92" s="23" t="n">
        <f aca="false">MAX(0,P91*(1+Inputs!$C$8/12)-O92)</f>
        <v>0</v>
      </c>
      <c r="Q92" s="21"/>
      <c r="R92" s="23" t="n">
        <f aca="false">J92+L92+N92+P92</f>
        <v>0</v>
      </c>
      <c r="S92" s="23" t="n">
        <f aca="false">S91+IF(J91&gt;0.005,J91*Inputs!$C$5/12,0)+IF(L91&gt;0.005,L91*Inputs!$C$6/12,0)+IF(N91&gt;0.005,N91*Inputs!$C$7/12,0)+IF(P91&gt;0.005,P91*Inputs!$C$8/12,0)</f>
        <v>41986.8840346012</v>
      </c>
    </row>
    <row r="93" customFormat="false" ht="15" hidden="false" customHeight="true" outlineLevel="0" collapsed="false">
      <c r="A93" s="21" t="n">
        <f aca="false">A92+1</f>
        <v>91</v>
      </c>
      <c r="B93" s="21" t="n">
        <f aca="false">IF(J92&gt;0.005,B$2,999)</f>
        <v>999</v>
      </c>
      <c r="C93" s="21" t="n">
        <f aca="false">IF(L92&gt;0.005,C$2,999)</f>
        <v>999</v>
      </c>
      <c r="D93" s="21" t="n">
        <f aca="false">IF(N92&gt;0.005,D$2,999)</f>
        <v>999</v>
      </c>
      <c r="E93" s="21" t="n">
        <f aca="false">IF(P92&gt;0.005,E$2,999)</f>
        <v>999</v>
      </c>
      <c r="F93" s="21" t="n">
        <f aca="false">MIN(B93:E93)</f>
        <v>999</v>
      </c>
      <c r="G93" s="21" t="n">
        <f aca="false">IF(J92&gt;0.005,MIN(Inputs!$D$5,J92*(1+Inputs!$C$5/12)),0)+IF(L92&gt;0.005,MIN(Inputs!$D$6,L92*(1+Inputs!$C$6/12)),0)+IF(N92&gt;0.005,MIN(Inputs!$D$7,N92*(1+Inputs!$C$7/12)),0)+IF(P92&gt;0.005,MIN(Inputs!$D$8,P92*(1+Inputs!$C$8/12)),0)</f>
        <v>0</v>
      </c>
      <c r="H93" s="21" t="n">
        <f aca="false">MAX(0,Inputs!$B$11-G93)</f>
        <v>6000</v>
      </c>
      <c r="I93" s="23" t="n">
        <f aca="false">IF(J92&lt;=0.005,0,MIN(J92*(1+Inputs!$C$5/12),MIN(Inputs!$D$5,J92*(1+Inputs!$C$5/12))+IF(B93=F93,H93,0)))</f>
        <v>0</v>
      </c>
      <c r="J93" s="23" t="n">
        <f aca="false">MAX(0,J92*(1+Inputs!$C$5/12)-I93)</f>
        <v>0</v>
      </c>
      <c r="K93" s="23" t="n">
        <f aca="false">IF(L92&lt;=0.005,0,MIN(L92*(1+Inputs!$C$6/12),MIN(Inputs!$D$6,L92*(1+Inputs!$C$6/12))+IF(C93=F93,H93,0)))</f>
        <v>0</v>
      </c>
      <c r="L93" s="23" t="n">
        <f aca="false">MAX(0,L92*(1+Inputs!$C$6/12)-K93)</f>
        <v>0</v>
      </c>
      <c r="M93" s="23" t="n">
        <f aca="false">IF(N92&lt;=0.005,0,MIN(N92*(1+Inputs!$C$7/12),MIN(Inputs!$D$7,N92*(1+Inputs!$C$7/12))+IF(D93=F93,H93,0)))</f>
        <v>0</v>
      </c>
      <c r="N93" s="23" t="n">
        <f aca="false">MAX(0,N92*(1+Inputs!$C$7/12)-M93)</f>
        <v>0</v>
      </c>
      <c r="O93" s="23" t="n">
        <f aca="false">IF(P92&lt;=0.005,0,MIN(P92*(1+Inputs!$C$8/12),MIN(Inputs!$D$8,P92*(1+Inputs!$C$8/12))+IF(E93=F93,H93,0)))</f>
        <v>0</v>
      </c>
      <c r="P93" s="23" t="n">
        <f aca="false">MAX(0,P92*(1+Inputs!$C$8/12)-O93)</f>
        <v>0</v>
      </c>
      <c r="Q93" s="21"/>
      <c r="R93" s="23" t="n">
        <f aca="false">J93+L93+N93+P93</f>
        <v>0</v>
      </c>
      <c r="S93" s="23" t="n">
        <f aca="false">S92+IF(J92&gt;0.005,J92*Inputs!$C$5/12,0)+IF(L92&gt;0.005,L92*Inputs!$C$6/12,0)+IF(N92&gt;0.005,N92*Inputs!$C$7/12,0)+IF(P92&gt;0.005,P92*Inputs!$C$8/12,0)</f>
        <v>41986.8840346012</v>
      </c>
    </row>
    <row r="94" customFormat="false" ht="15" hidden="false" customHeight="true" outlineLevel="0" collapsed="false">
      <c r="A94" s="21" t="n">
        <f aca="false">A93+1</f>
        <v>92</v>
      </c>
      <c r="B94" s="21" t="n">
        <f aca="false">IF(J93&gt;0.005,B$2,999)</f>
        <v>999</v>
      </c>
      <c r="C94" s="21" t="n">
        <f aca="false">IF(L93&gt;0.005,C$2,999)</f>
        <v>999</v>
      </c>
      <c r="D94" s="21" t="n">
        <f aca="false">IF(N93&gt;0.005,D$2,999)</f>
        <v>999</v>
      </c>
      <c r="E94" s="21" t="n">
        <f aca="false">IF(P93&gt;0.005,E$2,999)</f>
        <v>999</v>
      </c>
      <c r="F94" s="21" t="n">
        <f aca="false">MIN(B94:E94)</f>
        <v>999</v>
      </c>
      <c r="G94" s="21" t="n">
        <f aca="false">IF(J93&gt;0.005,MIN(Inputs!$D$5,J93*(1+Inputs!$C$5/12)),0)+IF(L93&gt;0.005,MIN(Inputs!$D$6,L93*(1+Inputs!$C$6/12)),0)+IF(N93&gt;0.005,MIN(Inputs!$D$7,N93*(1+Inputs!$C$7/12)),0)+IF(P93&gt;0.005,MIN(Inputs!$D$8,P93*(1+Inputs!$C$8/12)),0)</f>
        <v>0</v>
      </c>
      <c r="H94" s="21" t="n">
        <f aca="false">MAX(0,Inputs!$B$11-G94)</f>
        <v>6000</v>
      </c>
      <c r="I94" s="23" t="n">
        <f aca="false">IF(J93&lt;=0.005,0,MIN(J93*(1+Inputs!$C$5/12),MIN(Inputs!$D$5,J93*(1+Inputs!$C$5/12))+IF(B94=F94,H94,0)))</f>
        <v>0</v>
      </c>
      <c r="J94" s="23" t="n">
        <f aca="false">MAX(0,J93*(1+Inputs!$C$5/12)-I94)</f>
        <v>0</v>
      </c>
      <c r="K94" s="23" t="n">
        <f aca="false">IF(L93&lt;=0.005,0,MIN(L93*(1+Inputs!$C$6/12),MIN(Inputs!$D$6,L93*(1+Inputs!$C$6/12))+IF(C94=F94,H94,0)))</f>
        <v>0</v>
      </c>
      <c r="L94" s="23" t="n">
        <f aca="false">MAX(0,L93*(1+Inputs!$C$6/12)-K94)</f>
        <v>0</v>
      </c>
      <c r="M94" s="23" t="n">
        <f aca="false">IF(N93&lt;=0.005,0,MIN(N93*(1+Inputs!$C$7/12),MIN(Inputs!$D$7,N93*(1+Inputs!$C$7/12))+IF(D94=F94,H94,0)))</f>
        <v>0</v>
      </c>
      <c r="N94" s="23" t="n">
        <f aca="false">MAX(0,N93*(1+Inputs!$C$7/12)-M94)</f>
        <v>0</v>
      </c>
      <c r="O94" s="23" t="n">
        <f aca="false">IF(P93&lt;=0.005,0,MIN(P93*(1+Inputs!$C$8/12),MIN(Inputs!$D$8,P93*(1+Inputs!$C$8/12))+IF(E94=F94,H94,0)))</f>
        <v>0</v>
      </c>
      <c r="P94" s="23" t="n">
        <f aca="false">MAX(0,P93*(1+Inputs!$C$8/12)-O94)</f>
        <v>0</v>
      </c>
      <c r="Q94" s="21"/>
      <c r="R94" s="23" t="n">
        <f aca="false">J94+L94+N94+P94</f>
        <v>0</v>
      </c>
      <c r="S94" s="23" t="n">
        <f aca="false">S93+IF(J93&gt;0.005,J93*Inputs!$C$5/12,0)+IF(L93&gt;0.005,L93*Inputs!$C$6/12,0)+IF(N93&gt;0.005,N93*Inputs!$C$7/12,0)+IF(P93&gt;0.005,P93*Inputs!$C$8/12,0)</f>
        <v>41986.8840346012</v>
      </c>
    </row>
    <row r="95" customFormat="false" ht="15" hidden="false" customHeight="true" outlineLevel="0" collapsed="false">
      <c r="A95" s="21" t="n">
        <f aca="false">A94+1</f>
        <v>93</v>
      </c>
      <c r="B95" s="21" t="n">
        <f aca="false">IF(J94&gt;0.005,B$2,999)</f>
        <v>999</v>
      </c>
      <c r="C95" s="21" t="n">
        <f aca="false">IF(L94&gt;0.005,C$2,999)</f>
        <v>999</v>
      </c>
      <c r="D95" s="21" t="n">
        <f aca="false">IF(N94&gt;0.005,D$2,999)</f>
        <v>999</v>
      </c>
      <c r="E95" s="21" t="n">
        <f aca="false">IF(P94&gt;0.005,E$2,999)</f>
        <v>999</v>
      </c>
      <c r="F95" s="21" t="n">
        <f aca="false">MIN(B95:E95)</f>
        <v>999</v>
      </c>
      <c r="G95" s="21" t="n">
        <f aca="false">IF(J94&gt;0.005,MIN(Inputs!$D$5,J94*(1+Inputs!$C$5/12)),0)+IF(L94&gt;0.005,MIN(Inputs!$D$6,L94*(1+Inputs!$C$6/12)),0)+IF(N94&gt;0.005,MIN(Inputs!$D$7,N94*(1+Inputs!$C$7/12)),0)+IF(P94&gt;0.005,MIN(Inputs!$D$8,P94*(1+Inputs!$C$8/12)),0)</f>
        <v>0</v>
      </c>
      <c r="H95" s="21" t="n">
        <f aca="false">MAX(0,Inputs!$B$11-G95)</f>
        <v>6000</v>
      </c>
      <c r="I95" s="23" t="n">
        <f aca="false">IF(J94&lt;=0.005,0,MIN(J94*(1+Inputs!$C$5/12),MIN(Inputs!$D$5,J94*(1+Inputs!$C$5/12))+IF(B95=F95,H95,0)))</f>
        <v>0</v>
      </c>
      <c r="J95" s="23" t="n">
        <f aca="false">MAX(0,J94*(1+Inputs!$C$5/12)-I95)</f>
        <v>0</v>
      </c>
      <c r="K95" s="23" t="n">
        <f aca="false">IF(L94&lt;=0.005,0,MIN(L94*(1+Inputs!$C$6/12),MIN(Inputs!$D$6,L94*(1+Inputs!$C$6/12))+IF(C95=F95,H95,0)))</f>
        <v>0</v>
      </c>
      <c r="L95" s="23" t="n">
        <f aca="false">MAX(0,L94*(1+Inputs!$C$6/12)-K95)</f>
        <v>0</v>
      </c>
      <c r="M95" s="23" t="n">
        <f aca="false">IF(N94&lt;=0.005,0,MIN(N94*(1+Inputs!$C$7/12),MIN(Inputs!$D$7,N94*(1+Inputs!$C$7/12))+IF(D95=F95,H95,0)))</f>
        <v>0</v>
      </c>
      <c r="N95" s="23" t="n">
        <f aca="false">MAX(0,N94*(1+Inputs!$C$7/12)-M95)</f>
        <v>0</v>
      </c>
      <c r="O95" s="23" t="n">
        <f aca="false">IF(P94&lt;=0.005,0,MIN(P94*(1+Inputs!$C$8/12),MIN(Inputs!$D$8,P94*(1+Inputs!$C$8/12))+IF(E95=F95,H95,0)))</f>
        <v>0</v>
      </c>
      <c r="P95" s="23" t="n">
        <f aca="false">MAX(0,P94*(1+Inputs!$C$8/12)-O95)</f>
        <v>0</v>
      </c>
      <c r="Q95" s="21"/>
      <c r="R95" s="23" t="n">
        <f aca="false">J95+L95+N95+P95</f>
        <v>0</v>
      </c>
      <c r="S95" s="23" t="n">
        <f aca="false">S94+IF(J94&gt;0.005,J94*Inputs!$C$5/12,0)+IF(L94&gt;0.005,L94*Inputs!$C$6/12,0)+IF(N94&gt;0.005,N94*Inputs!$C$7/12,0)+IF(P94&gt;0.005,P94*Inputs!$C$8/12,0)</f>
        <v>41986.8840346012</v>
      </c>
    </row>
    <row r="96" customFormat="false" ht="15" hidden="false" customHeight="true" outlineLevel="0" collapsed="false">
      <c r="A96" s="21" t="n">
        <f aca="false">A95+1</f>
        <v>94</v>
      </c>
      <c r="B96" s="21" t="n">
        <f aca="false">IF(J95&gt;0.005,B$2,999)</f>
        <v>999</v>
      </c>
      <c r="C96" s="21" t="n">
        <f aca="false">IF(L95&gt;0.005,C$2,999)</f>
        <v>999</v>
      </c>
      <c r="D96" s="21" t="n">
        <f aca="false">IF(N95&gt;0.005,D$2,999)</f>
        <v>999</v>
      </c>
      <c r="E96" s="21" t="n">
        <f aca="false">IF(P95&gt;0.005,E$2,999)</f>
        <v>999</v>
      </c>
      <c r="F96" s="21" t="n">
        <f aca="false">MIN(B96:E96)</f>
        <v>999</v>
      </c>
      <c r="G96" s="21" t="n">
        <f aca="false">IF(J95&gt;0.005,MIN(Inputs!$D$5,J95*(1+Inputs!$C$5/12)),0)+IF(L95&gt;0.005,MIN(Inputs!$D$6,L95*(1+Inputs!$C$6/12)),0)+IF(N95&gt;0.005,MIN(Inputs!$D$7,N95*(1+Inputs!$C$7/12)),0)+IF(P95&gt;0.005,MIN(Inputs!$D$8,P95*(1+Inputs!$C$8/12)),0)</f>
        <v>0</v>
      </c>
      <c r="H96" s="21" t="n">
        <f aca="false">MAX(0,Inputs!$B$11-G96)</f>
        <v>6000</v>
      </c>
      <c r="I96" s="23" t="n">
        <f aca="false">IF(J95&lt;=0.005,0,MIN(J95*(1+Inputs!$C$5/12),MIN(Inputs!$D$5,J95*(1+Inputs!$C$5/12))+IF(B96=F96,H96,0)))</f>
        <v>0</v>
      </c>
      <c r="J96" s="23" t="n">
        <f aca="false">MAX(0,J95*(1+Inputs!$C$5/12)-I96)</f>
        <v>0</v>
      </c>
      <c r="K96" s="23" t="n">
        <f aca="false">IF(L95&lt;=0.005,0,MIN(L95*(1+Inputs!$C$6/12),MIN(Inputs!$D$6,L95*(1+Inputs!$C$6/12))+IF(C96=F96,H96,0)))</f>
        <v>0</v>
      </c>
      <c r="L96" s="23" t="n">
        <f aca="false">MAX(0,L95*(1+Inputs!$C$6/12)-K96)</f>
        <v>0</v>
      </c>
      <c r="M96" s="23" t="n">
        <f aca="false">IF(N95&lt;=0.005,0,MIN(N95*(1+Inputs!$C$7/12),MIN(Inputs!$D$7,N95*(1+Inputs!$C$7/12))+IF(D96=F96,H96,0)))</f>
        <v>0</v>
      </c>
      <c r="N96" s="23" t="n">
        <f aca="false">MAX(0,N95*(1+Inputs!$C$7/12)-M96)</f>
        <v>0</v>
      </c>
      <c r="O96" s="23" t="n">
        <f aca="false">IF(P95&lt;=0.005,0,MIN(P95*(1+Inputs!$C$8/12),MIN(Inputs!$D$8,P95*(1+Inputs!$C$8/12))+IF(E96=F96,H96,0)))</f>
        <v>0</v>
      </c>
      <c r="P96" s="23" t="n">
        <f aca="false">MAX(0,P95*(1+Inputs!$C$8/12)-O96)</f>
        <v>0</v>
      </c>
      <c r="Q96" s="21"/>
      <c r="R96" s="23" t="n">
        <f aca="false">J96+L96+N96+P96</f>
        <v>0</v>
      </c>
      <c r="S96" s="23" t="n">
        <f aca="false">S95+IF(J95&gt;0.005,J95*Inputs!$C$5/12,0)+IF(L95&gt;0.005,L95*Inputs!$C$6/12,0)+IF(N95&gt;0.005,N95*Inputs!$C$7/12,0)+IF(P95&gt;0.005,P95*Inputs!$C$8/12,0)</f>
        <v>41986.8840346012</v>
      </c>
    </row>
    <row r="97" customFormat="false" ht="15" hidden="false" customHeight="true" outlineLevel="0" collapsed="false">
      <c r="A97" s="21" t="n">
        <f aca="false">A96+1</f>
        <v>95</v>
      </c>
      <c r="B97" s="21" t="n">
        <f aca="false">IF(J96&gt;0.005,B$2,999)</f>
        <v>999</v>
      </c>
      <c r="C97" s="21" t="n">
        <f aca="false">IF(L96&gt;0.005,C$2,999)</f>
        <v>999</v>
      </c>
      <c r="D97" s="21" t="n">
        <f aca="false">IF(N96&gt;0.005,D$2,999)</f>
        <v>999</v>
      </c>
      <c r="E97" s="21" t="n">
        <f aca="false">IF(P96&gt;0.005,E$2,999)</f>
        <v>999</v>
      </c>
      <c r="F97" s="21" t="n">
        <f aca="false">MIN(B97:E97)</f>
        <v>999</v>
      </c>
      <c r="G97" s="21" t="n">
        <f aca="false">IF(J96&gt;0.005,MIN(Inputs!$D$5,J96*(1+Inputs!$C$5/12)),0)+IF(L96&gt;0.005,MIN(Inputs!$D$6,L96*(1+Inputs!$C$6/12)),0)+IF(N96&gt;0.005,MIN(Inputs!$D$7,N96*(1+Inputs!$C$7/12)),0)+IF(P96&gt;0.005,MIN(Inputs!$D$8,P96*(1+Inputs!$C$8/12)),0)</f>
        <v>0</v>
      </c>
      <c r="H97" s="21" t="n">
        <f aca="false">MAX(0,Inputs!$B$11-G97)</f>
        <v>6000</v>
      </c>
      <c r="I97" s="23" t="n">
        <f aca="false">IF(J96&lt;=0.005,0,MIN(J96*(1+Inputs!$C$5/12),MIN(Inputs!$D$5,J96*(1+Inputs!$C$5/12))+IF(B97=F97,H97,0)))</f>
        <v>0</v>
      </c>
      <c r="J97" s="23" t="n">
        <f aca="false">MAX(0,J96*(1+Inputs!$C$5/12)-I97)</f>
        <v>0</v>
      </c>
      <c r="K97" s="23" t="n">
        <f aca="false">IF(L96&lt;=0.005,0,MIN(L96*(1+Inputs!$C$6/12),MIN(Inputs!$D$6,L96*(1+Inputs!$C$6/12))+IF(C97=F97,H97,0)))</f>
        <v>0</v>
      </c>
      <c r="L97" s="23" t="n">
        <f aca="false">MAX(0,L96*(1+Inputs!$C$6/12)-K97)</f>
        <v>0</v>
      </c>
      <c r="M97" s="23" t="n">
        <f aca="false">IF(N96&lt;=0.005,0,MIN(N96*(1+Inputs!$C$7/12),MIN(Inputs!$D$7,N96*(1+Inputs!$C$7/12))+IF(D97=F97,H97,0)))</f>
        <v>0</v>
      </c>
      <c r="N97" s="23" t="n">
        <f aca="false">MAX(0,N96*(1+Inputs!$C$7/12)-M97)</f>
        <v>0</v>
      </c>
      <c r="O97" s="23" t="n">
        <f aca="false">IF(P96&lt;=0.005,0,MIN(P96*(1+Inputs!$C$8/12),MIN(Inputs!$D$8,P96*(1+Inputs!$C$8/12))+IF(E97=F97,H97,0)))</f>
        <v>0</v>
      </c>
      <c r="P97" s="23" t="n">
        <f aca="false">MAX(0,P96*(1+Inputs!$C$8/12)-O97)</f>
        <v>0</v>
      </c>
      <c r="Q97" s="21"/>
      <c r="R97" s="23" t="n">
        <f aca="false">J97+L97+N97+P97</f>
        <v>0</v>
      </c>
      <c r="S97" s="23" t="n">
        <f aca="false">S96+IF(J96&gt;0.005,J96*Inputs!$C$5/12,0)+IF(L96&gt;0.005,L96*Inputs!$C$6/12,0)+IF(N96&gt;0.005,N96*Inputs!$C$7/12,0)+IF(P96&gt;0.005,P96*Inputs!$C$8/12,0)</f>
        <v>41986.8840346012</v>
      </c>
    </row>
    <row r="98" customFormat="false" ht="15" hidden="false" customHeight="true" outlineLevel="0" collapsed="false">
      <c r="A98" s="21" t="n">
        <f aca="false">A97+1</f>
        <v>96</v>
      </c>
      <c r="B98" s="21" t="n">
        <f aca="false">IF(J97&gt;0.005,B$2,999)</f>
        <v>999</v>
      </c>
      <c r="C98" s="21" t="n">
        <f aca="false">IF(L97&gt;0.005,C$2,999)</f>
        <v>999</v>
      </c>
      <c r="D98" s="21" t="n">
        <f aca="false">IF(N97&gt;0.005,D$2,999)</f>
        <v>999</v>
      </c>
      <c r="E98" s="21" t="n">
        <f aca="false">IF(P97&gt;0.005,E$2,999)</f>
        <v>999</v>
      </c>
      <c r="F98" s="21" t="n">
        <f aca="false">MIN(B98:E98)</f>
        <v>999</v>
      </c>
      <c r="G98" s="21" t="n">
        <f aca="false">IF(J97&gt;0.005,MIN(Inputs!$D$5,J97*(1+Inputs!$C$5/12)),0)+IF(L97&gt;0.005,MIN(Inputs!$D$6,L97*(1+Inputs!$C$6/12)),0)+IF(N97&gt;0.005,MIN(Inputs!$D$7,N97*(1+Inputs!$C$7/12)),0)+IF(P97&gt;0.005,MIN(Inputs!$D$8,P97*(1+Inputs!$C$8/12)),0)</f>
        <v>0</v>
      </c>
      <c r="H98" s="21" t="n">
        <f aca="false">MAX(0,Inputs!$B$11-G98)</f>
        <v>6000</v>
      </c>
      <c r="I98" s="23" t="n">
        <f aca="false">IF(J97&lt;=0.005,0,MIN(J97*(1+Inputs!$C$5/12),MIN(Inputs!$D$5,J97*(1+Inputs!$C$5/12))+IF(B98=F98,H98,0)))</f>
        <v>0</v>
      </c>
      <c r="J98" s="23" t="n">
        <f aca="false">MAX(0,J97*(1+Inputs!$C$5/12)-I98)</f>
        <v>0</v>
      </c>
      <c r="K98" s="23" t="n">
        <f aca="false">IF(L97&lt;=0.005,0,MIN(L97*(1+Inputs!$C$6/12),MIN(Inputs!$D$6,L97*(1+Inputs!$C$6/12))+IF(C98=F98,H98,0)))</f>
        <v>0</v>
      </c>
      <c r="L98" s="23" t="n">
        <f aca="false">MAX(0,L97*(1+Inputs!$C$6/12)-K98)</f>
        <v>0</v>
      </c>
      <c r="M98" s="23" t="n">
        <f aca="false">IF(N97&lt;=0.005,0,MIN(N97*(1+Inputs!$C$7/12),MIN(Inputs!$D$7,N97*(1+Inputs!$C$7/12))+IF(D98=F98,H98,0)))</f>
        <v>0</v>
      </c>
      <c r="N98" s="23" t="n">
        <f aca="false">MAX(0,N97*(1+Inputs!$C$7/12)-M98)</f>
        <v>0</v>
      </c>
      <c r="O98" s="23" t="n">
        <f aca="false">IF(P97&lt;=0.005,0,MIN(P97*(1+Inputs!$C$8/12),MIN(Inputs!$D$8,P97*(1+Inputs!$C$8/12))+IF(E98=F98,H98,0)))</f>
        <v>0</v>
      </c>
      <c r="P98" s="23" t="n">
        <f aca="false">MAX(0,P97*(1+Inputs!$C$8/12)-O98)</f>
        <v>0</v>
      </c>
      <c r="Q98" s="21"/>
      <c r="R98" s="23" t="n">
        <f aca="false">J98+L98+N98+P98</f>
        <v>0</v>
      </c>
      <c r="S98" s="23" t="n">
        <f aca="false">S97+IF(J97&gt;0.005,J97*Inputs!$C$5/12,0)+IF(L97&gt;0.005,L97*Inputs!$C$6/12,0)+IF(N97&gt;0.005,N97*Inputs!$C$7/12,0)+IF(P97&gt;0.005,P97*Inputs!$C$8/12,0)</f>
        <v>41986.8840346012</v>
      </c>
    </row>
    <row r="99" customFormat="false" ht="15" hidden="false" customHeight="true" outlineLevel="0" collapsed="false">
      <c r="A99" s="21" t="n">
        <f aca="false">A98+1</f>
        <v>97</v>
      </c>
      <c r="B99" s="21" t="n">
        <f aca="false">IF(J98&gt;0.005,B$2,999)</f>
        <v>999</v>
      </c>
      <c r="C99" s="21" t="n">
        <f aca="false">IF(L98&gt;0.005,C$2,999)</f>
        <v>999</v>
      </c>
      <c r="D99" s="21" t="n">
        <f aca="false">IF(N98&gt;0.005,D$2,999)</f>
        <v>999</v>
      </c>
      <c r="E99" s="21" t="n">
        <f aca="false">IF(P98&gt;0.005,E$2,999)</f>
        <v>999</v>
      </c>
      <c r="F99" s="21" t="n">
        <f aca="false">MIN(B99:E99)</f>
        <v>999</v>
      </c>
      <c r="G99" s="21" t="n">
        <f aca="false">IF(J98&gt;0.005,MIN(Inputs!$D$5,J98*(1+Inputs!$C$5/12)),0)+IF(L98&gt;0.005,MIN(Inputs!$D$6,L98*(1+Inputs!$C$6/12)),0)+IF(N98&gt;0.005,MIN(Inputs!$D$7,N98*(1+Inputs!$C$7/12)),0)+IF(P98&gt;0.005,MIN(Inputs!$D$8,P98*(1+Inputs!$C$8/12)),0)</f>
        <v>0</v>
      </c>
      <c r="H99" s="21" t="n">
        <f aca="false">MAX(0,Inputs!$B$11-G99)</f>
        <v>6000</v>
      </c>
      <c r="I99" s="23" t="n">
        <f aca="false">IF(J98&lt;=0.005,0,MIN(J98*(1+Inputs!$C$5/12),MIN(Inputs!$D$5,J98*(1+Inputs!$C$5/12))+IF(B99=F99,H99,0)))</f>
        <v>0</v>
      </c>
      <c r="J99" s="23" t="n">
        <f aca="false">MAX(0,J98*(1+Inputs!$C$5/12)-I99)</f>
        <v>0</v>
      </c>
      <c r="K99" s="23" t="n">
        <f aca="false">IF(L98&lt;=0.005,0,MIN(L98*(1+Inputs!$C$6/12),MIN(Inputs!$D$6,L98*(1+Inputs!$C$6/12))+IF(C99=F99,H99,0)))</f>
        <v>0</v>
      </c>
      <c r="L99" s="23" t="n">
        <f aca="false">MAX(0,L98*(1+Inputs!$C$6/12)-K99)</f>
        <v>0</v>
      </c>
      <c r="M99" s="23" t="n">
        <f aca="false">IF(N98&lt;=0.005,0,MIN(N98*(1+Inputs!$C$7/12),MIN(Inputs!$D$7,N98*(1+Inputs!$C$7/12))+IF(D99=F99,H99,0)))</f>
        <v>0</v>
      </c>
      <c r="N99" s="23" t="n">
        <f aca="false">MAX(0,N98*(1+Inputs!$C$7/12)-M99)</f>
        <v>0</v>
      </c>
      <c r="O99" s="23" t="n">
        <f aca="false">IF(P98&lt;=0.005,0,MIN(P98*(1+Inputs!$C$8/12),MIN(Inputs!$D$8,P98*(1+Inputs!$C$8/12))+IF(E99=F99,H99,0)))</f>
        <v>0</v>
      </c>
      <c r="P99" s="23" t="n">
        <f aca="false">MAX(0,P98*(1+Inputs!$C$8/12)-O99)</f>
        <v>0</v>
      </c>
      <c r="Q99" s="21"/>
      <c r="R99" s="23" t="n">
        <f aca="false">J99+L99+N99+P99</f>
        <v>0</v>
      </c>
      <c r="S99" s="23" t="n">
        <f aca="false">S98+IF(J98&gt;0.005,J98*Inputs!$C$5/12,0)+IF(L98&gt;0.005,L98*Inputs!$C$6/12,0)+IF(N98&gt;0.005,N98*Inputs!$C$7/12,0)+IF(P98&gt;0.005,P98*Inputs!$C$8/12,0)</f>
        <v>41986.8840346012</v>
      </c>
    </row>
    <row r="100" customFormat="false" ht="15" hidden="false" customHeight="true" outlineLevel="0" collapsed="false">
      <c r="A100" s="21" t="n">
        <f aca="false">A99+1</f>
        <v>98</v>
      </c>
      <c r="B100" s="21" t="n">
        <f aca="false">IF(J99&gt;0.005,B$2,999)</f>
        <v>999</v>
      </c>
      <c r="C100" s="21" t="n">
        <f aca="false">IF(L99&gt;0.005,C$2,999)</f>
        <v>999</v>
      </c>
      <c r="D100" s="21" t="n">
        <f aca="false">IF(N99&gt;0.005,D$2,999)</f>
        <v>999</v>
      </c>
      <c r="E100" s="21" t="n">
        <f aca="false">IF(P99&gt;0.005,E$2,999)</f>
        <v>999</v>
      </c>
      <c r="F100" s="21" t="n">
        <f aca="false">MIN(B100:E100)</f>
        <v>999</v>
      </c>
      <c r="G100" s="21" t="n">
        <f aca="false">IF(J99&gt;0.005,MIN(Inputs!$D$5,J99*(1+Inputs!$C$5/12)),0)+IF(L99&gt;0.005,MIN(Inputs!$D$6,L99*(1+Inputs!$C$6/12)),0)+IF(N99&gt;0.005,MIN(Inputs!$D$7,N99*(1+Inputs!$C$7/12)),0)+IF(P99&gt;0.005,MIN(Inputs!$D$8,P99*(1+Inputs!$C$8/12)),0)</f>
        <v>0</v>
      </c>
      <c r="H100" s="21" t="n">
        <f aca="false">MAX(0,Inputs!$B$11-G100)</f>
        <v>6000</v>
      </c>
      <c r="I100" s="23" t="n">
        <f aca="false">IF(J99&lt;=0.005,0,MIN(J99*(1+Inputs!$C$5/12),MIN(Inputs!$D$5,J99*(1+Inputs!$C$5/12))+IF(B100=F100,H100,0)))</f>
        <v>0</v>
      </c>
      <c r="J100" s="23" t="n">
        <f aca="false">MAX(0,J99*(1+Inputs!$C$5/12)-I100)</f>
        <v>0</v>
      </c>
      <c r="K100" s="23" t="n">
        <f aca="false">IF(L99&lt;=0.005,0,MIN(L99*(1+Inputs!$C$6/12),MIN(Inputs!$D$6,L99*(1+Inputs!$C$6/12))+IF(C100=F100,H100,0)))</f>
        <v>0</v>
      </c>
      <c r="L100" s="23" t="n">
        <f aca="false">MAX(0,L99*(1+Inputs!$C$6/12)-K100)</f>
        <v>0</v>
      </c>
      <c r="M100" s="23" t="n">
        <f aca="false">IF(N99&lt;=0.005,0,MIN(N99*(1+Inputs!$C$7/12),MIN(Inputs!$D$7,N99*(1+Inputs!$C$7/12))+IF(D100=F100,H100,0)))</f>
        <v>0</v>
      </c>
      <c r="N100" s="23" t="n">
        <f aca="false">MAX(0,N99*(1+Inputs!$C$7/12)-M100)</f>
        <v>0</v>
      </c>
      <c r="O100" s="23" t="n">
        <f aca="false">IF(P99&lt;=0.005,0,MIN(P99*(1+Inputs!$C$8/12),MIN(Inputs!$D$8,P99*(1+Inputs!$C$8/12))+IF(E100=F100,H100,0)))</f>
        <v>0</v>
      </c>
      <c r="P100" s="23" t="n">
        <f aca="false">MAX(0,P99*(1+Inputs!$C$8/12)-O100)</f>
        <v>0</v>
      </c>
      <c r="Q100" s="21"/>
      <c r="R100" s="23" t="n">
        <f aca="false">J100+L100+N100+P100</f>
        <v>0</v>
      </c>
      <c r="S100" s="23" t="n">
        <f aca="false">S99+IF(J99&gt;0.005,J99*Inputs!$C$5/12,0)+IF(L99&gt;0.005,L99*Inputs!$C$6/12,0)+IF(N99&gt;0.005,N99*Inputs!$C$7/12,0)+IF(P99&gt;0.005,P99*Inputs!$C$8/12,0)</f>
        <v>41986.8840346012</v>
      </c>
    </row>
    <row r="101" customFormat="false" ht="15" hidden="false" customHeight="true" outlineLevel="0" collapsed="false">
      <c r="A101" s="21" t="n">
        <f aca="false">A100+1</f>
        <v>99</v>
      </c>
      <c r="B101" s="21" t="n">
        <f aca="false">IF(J100&gt;0.005,B$2,999)</f>
        <v>999</v>
      </c>
      <c r="C101" s="21" t="n">
        <f aca="false">IF(L100&gt;0.005,C$2,999)</f>
        <v>999</v>
      </c>
      <c r="D101" s="21" t="n">
        <f aca="false">IF(N100&gt;0.005,D$2,999)</f>
        <v>999</v>
      </c>
      <c r="E101" s="21" t="n">
        <f aca="false">IF(P100&gt;0.005,E$2,999)</f>
        <v>999</v>
      </c>
      <c r="F101" s="21" t="n">
        <f aca="false">MIN(B101:E101)</f>
        <v>999</v>
      </c>
      <c r="G101" s="21" t="n">
        <f aca="false">IF(J100&gt;0.005,MIN(Inputs!$D$5,J100*(1+Inputs!$C$5/12)),0)+IF(L100&gt;0.005,MIN(Inputs!$D$6,L100*(1+Inputs!$C$6/12)),0)+IF(N100&gt;0.005,MIN(Inputs!$D$7,N100*(1+Inputs!$C$7/12)),0)+IF(P100&gt;0.005,MIN(Inputs!$D$8,P100*(1+Inputs!$C$8/12)),0)</f>
        <v>0</v>
      </c>
      <c r="H101" s="21" t="n">
        <f aca="false">MAX(0,Inputs!$B$11-G101)</f>
        <v>6000</v>
      </c>
      <c r="I101" s="23" t="n">
        <f aca="false">IF(J100&lt;=0.005,0,MIN(J100*(1+Inputs!$C$5/12),MIN(Inputs!$D$5,J100*(1+Inputs!$C$5/12))+IF(B101=F101,H101,0)))</f>
        <v>0</v>
      </c>
      <c r="J101" s="23" t="n">
        <f aca="false">MAX(0,J100*(1+Inputs!$C$5/12)-I101)</f>
        <v>0</v>
      </c>
      <c r="K101" s="23" t="n">
        <f aca="false">IF(L100&lt;=0.005,0,MIN(L100*(1+Inputs!$C$6/12),MIN(Inputs!$D$6,L100*(1+Inputs!$C$6/12))+IF(C101=F101,H101,0)))</f>
        <v>0</v>
      </c>
      <c r="L101" s="23" t="n">
        <f aca="false">MAX(0,L100*(1+Inputs!$C$6/12)-K101)</f>
        <v>0</v>
      </c>
      <c r="M101" s="23" t="n">
        <f aca="false">IF(N100&lt;=0.005,0,MIN(N100*(1+Inputs!$C$7/12),MIN(Inputs!$D$7,N100*(1+Inputs!$C$7/12))+IF(D101=F101,H101,0)))</f>
        <v>0</v>
      </c>
      <c r="N101" s="23" t="n">
        <f aca="false">MAX(0,N100*(1+Inputs!$C$7/12)-M101)</f>
        <v>0</v>
      </c>
      <c r="O101" s="23" t="n">
        <f aca="false">IF(P100&lt;=0.005,0,MIN(P100*(1+Inputs!$C$8/12),MIN(Inputs!$D$8,P100*(1+Inputs!$C$8/12))+IF(E101=F101,H101,0)))</f>
        <v>0</v>
      </c>
      <c r="P101" s="23" t="n">
        <f aca="false">MAX(0,P100*(1+Inputs!$C$8/12)-O101)</f>
        <v>0</v>
      </c>
      <c r="Q101" s="21"/>
      <c r="R101" s="23" t="n">
        <f aca="false">J101+L101+N101+P101</f>
        <v>0</v>
      </c>
      <c r="S101" s="23" t="n">
        <f aca="false">S100+IF(J100&gt;0.005,J100*Inputs!$C$5/12,0)+IF(L100&gt;0.005,L100*Inputs!$C$6/12,0)+IF(N100&gt;0.005,N100*Inputs!$C$7/12,0)+IF(P100&gt;0.005,P100*Inputs!$C$8/12,0)</f>
        <v>41986.8840346012</v>
      </c>
    </row>
    <row r="102" customFormat="false" ht="15" hidden="false" customHeight="true" outlineLevel="0" collapsed="false">
      <c r="A102" s="21" t="n">
        <f aca="false">A101+1</f>
        <v>100</v>
      </c>
      <c r="B102" s="21" t="n">
        <f aca="false">IF(J101&gt;0.005,B$2,999)</f>
        <v>999</v>
      </c>
      <c r="C102" s="21" t="n">
        <f aca="false">IF(L101&gt;0.005,C$2,999)</f>
        <v>999</v>
      </c>
      <c r="D102" s="21" t="n">
        <f aca="false">IF(N101&gt;0.005,D$2,999)</f>
        <v>999</v>
      </c>
      <c r="E102" s="21" t="n">
        <f aca="false">IF(P101&gt;0.005,E$2,999)</f>
        <v>999</v>
      </c>
      <c r="F102" s="21" t="n">
        <f aca="false">MIN(B102:E102)</f>
        <v>999</v>
      </c>
      <c r="G102" s="21" t="n">
        <f aca="false">IF(J101&gt;0.005,MIN(Inputs!$D$5,J101*(1+Inputs!$C$5/12)),0)+IF(L101&gt;0.005,MIN(Inputs!$D$6,L101*(1+Inputs!$C$6/12)),0)+IF(N101&gt;0.005,MIN(Inputs!$D$7,N101*(1+Inputs!$C$7/12)),0)+IF(P101&gt;0.005,MIN(Inputs!$D$8,P101*(1+Inputs!$C$8/12)),0)</f>
        <v>0</v>
      </c>
      <c r="H102" s="21" t="n">
        <f aca="false">MAX(0,Inputs!$B$11-G102)</f>
        <v>6000</v>
      </c>
      <c r="I102" s="23" t="n">
        <f aca="false">IF(J101&lt;=0.005,0,MIN(J101*(1+Inputs!$C$5/12),MIN(Inputs!$D$5,J101*(1+Inputs!$C$5/12))+IF(B102=F102,H102,0)))</f>
        <v>0</v>
      </c>
      <c r="J102" s="23" t="n">
        <f aca="false">MAX(0,J101*(1+Inputs!$C$5/12)-I102)</f>
        <v>0</v>
      </c>
      <c r="K102" s="23" t="n">
        <f aca="false">IF(L101&lt;=0.005,0,MIN(L101*(1+Inputs!$C$6/12),MIN(Inputs!$D$6,L101*(1+Inputs!$C$6/12))+IF(C102=F102,H102,0)))</f>
        <v>0</v>
      </c>
      <c r="L102" s="23" t="n">
        <f aca="false">MAX(0,L101*(1+Inputs!$C$6/12)-K102)</f>
        <v>0</v>
      </c>
      <c r="M102" s="23" t="n">
        <f aca="false">IF(N101&lt;=0.005,0,MIN(N101*(1+Inputs!$C$7/12),MIN(Inputs!$D$7,N101*(1+Inputs!$C$7/12))+IF(D102=F102,H102,0)))</f>
        <v>0</v>
      </c>
      <c r="N102" s="23" t="n">
        <f aca="false">MAX(0,N101*(1+Inputs!$C$7/12)-M102)</f>
        <v>0</v>
      </c>
      <c r="O102" s="23" t="n">
        <f aca="false">IF(P101&lt;=0.005,0,MIN(P101*(1+Inputs!$C$8/12),MIN(Inputs!$D$8,P101*(1+Inputs!$C$8/12))+IF(E102=F102,H102,0)))</f>
        <v>0</v>
      </c>
      <c r="P102" s="23" t="n">
        <f aca="false">MAX(0,P101*(1+Inputs!$C$8/12)-O102)</f>
        <v>0</v>
      </c>
      <c r="Q102" s="21"/>
      <c r="R102" s="23" t="n">
        <f aca="false">J102+L102+N102+P102</f>
        <v>0</v>
      </c>
      <c r="S102" s="23" t="n">
        <f aca="false">S101+IF(J101&gt;0.005,J101*Inputs!$C$5/12,0)+IF(L101&gt;0.005,L101*Inputs!$C$6/12,0)+IF(N101&gt;0.005,N101*Inputs!$C$7/12,0)+IF(P101&gt;0.005,P101*Inputs!$C$8/12,0)</f>
        <v>41986.8840346012</v>
      </c>
    </row>
    <row r="103" customFormat="false" ht="15" hidden="false" customHeight="true" outlineLevel="0" collapsed="false">
      <c r="A103" s="21" t="n">
        <f aca="false">A102+1</f>
        <v>101</v>
      </c>
      <c r="B103" s="21" t="n">
        <f aca="false">IF(J102&gt;0.005,B$2,999)</f>
        <v>999</v>
      </c>
      <c r="C103" s="21" t="n">
        <f aca="false">IF(L102&gt;0.005,C$2,999)</f>
        <v>999</v>
      </c>
      <c r="D103" s="21" t="n">
        <f aca="false">IF(N102&gt;0.005,D$2,999)</f>
        <v>999</v>
      </c>
      <c r="E103" s="21" t="n">
        <f aca="false">IF(P102&gt;0.005,E$2,999)</f>
        <v>999</v>
      </c>
      <c r="F103" s="21" t="n">
        <f aca="false">MIN(B103:E103)</f>
        <v>999</v>
      </c>
      <c r="G103" s="21" t="n">
        <f aca="false">IF(J102&gt;0.005,MIN(Inputs!$D$5,J102*(1+Inputs!$C$5/12)),0)+IF(L102&gt;0.005,MIN(Inputs!$D$6,L102*(1+Inputs!$C$6/12)),0)+IF(N102&gt;0.005,MIN(Inputs!$D$7,N102*(1+Inputs!$C$7/12)),0)+IF(P102&gt;0.005,MIN(Inputs!$D$8,P102*(1+Inputs!$C$8/12)),0)</f>
        <v>0</v>
      </c>
      <c r="H103" s="21" t="n">
        <f aca="false">MAX(0,Inputs!$B$11-G103)</f>
        <v>6000</v>
      </c>
      <c r="I103" s="23" t="n">
        <f aca="false">IF(J102&lt;=0.005,0,MIN(J102*(1+Inputs!$C$5/12),MIN(Inputs!$D$5,J102*(1+Inputs!$C$5/12))+IF(B103=F103,H103,0)))</f>
        <v>0</v>
      </c>
      <c r="J103" s="23" t="n">
        <f aca="false">MAX(0,J102*(1+Inputs!$C$5/12)-I103)</f>
        <v>0</v>
      </c>
      <c r="K103" s="23" t="n">
        <f aca="false">IF(L102&lt;=0.005,0,MIN(L102*(1+Inputs!$C$6/12),MIN(Inputs!$D$6,L102*(1+Inputs!$C$6/12))+IF(C103=F103,H103,0)))</f>
        <v>0</v>
      </c>
      <c r="L103" s="23" t="n">
        <f aca="false">MAX(0,L102*(1+Inputs!$C$6/12)-K103)</f>
        <v>0</v>
      </c>
      <c r="M103" s="23" t="n">
        <f aca="false">IF(N102&lt;=0.005,0,MIN(N102*(1+Inputs!$C$7/12),MIN(Inputs!$D$7,N102*(1+Inputs!$C$7/12))+IF(D103=F103,H103,0)))</f>
        <v>0</v>
      </c>
      <c r="N103" s="23" t="n">
        <f aca="false">MAX(0,N102*(1+Inputs!$C$7/12)-M103)</f>
        <v>0</v>
      </c>
      <c r="O103" s="23" t="n">
        <f aca="false">IF(P102&lt;=0.005,0,MIN(P102*(1+Inputs!$C$8/12),MIN(Inputs!$D$8,P102*(1+Inputs!$C$8/12))+IF(E103=F103,H103,0)))</f>
        <v>0</v>
      </c>
      <c r="P103" s="23" t="n">
        <f aca="false">MAX(0,P102*(1+Inputs!$C$8/12)-O103)</f>
        <v>0</v>
      </c>
      <c r="Q103" s="21"/>
      <c r="R103" s="23" t="n">
        <f aca="false">J103+L103+N103+P103</f>
        <v>0</v>
      </c>
      <c r="S103" s="23" t="n">
        <f aca="false">S102+IF(J102&gt;0.005,J102*Inputs!$C$5/12,0)+IF(L102&gt;0.005,L102*Inputs!$C$6/12,0)+IF(N102&gt;0.005,N102*Inputs!$C$7/12,0)+IF(P102&gt;0.005,P102*Inputs!$C$8/12,0)</f>
        <v>41986.8840346012</v>
      </c>
    </row>
    <row r="104" customFormat="false" ht="15" hidden="false" customHeight="true" outlineLevel="0" collapsed="false">
      <c r="A104" s="21" t="n">
        <f aca="false">A103+1</f>
        <v>102</v>
      </c>
      <c r="B104" s="21" t="n">
        <f aca="false">IF(J103&gt;0.005,B$2,999)</f>
        <v>999</v>
      </c>
      <c r="C104" s="21" t="n">
        <f aca="false">IF(L103&gt;0.005,C$2,999)</f>
        <v>999</v>
      </c>
      <c r="D104" s="21" t="n">
        <f aca="false">IF(N103&gt;0.005,D$2,999)</f>
        <v>999</v>
      </c>
      <c r="E104" s="21" t="n">
        <f aca="false">IF(P103&gt;0.005,E$2,999)</f>
        <v>999</v>
      </c>
      <c r="F104" s="21" t="n">
        <f aca="false">MIN(B104:E104)</f>
        <v>999</v>
      </c>
      <c r="G104" s="21" t="n">
        <f aca="false">IF(J103&gt;0.005,MIN(Inputs!$D$5,J103*(1+Inputs!$C$5/12)),0)+IF(L103&gt;0.005,MIN(Inputs!$D$6,L103*(1+Inputs!$C$6/12)),0)+IF(N103&gt;0.005,MIN(Inputs!$D$7,N103*(1+Inputs!$C$7/12)),0)+IF(P103&gt;0.005,MIN(Inputs!$D$8,P103*(1+Inputs!$C$8/12)),0)</f>
        <v>0</v>
      </c>
      <c r="H104" s="21" t="n">
        <f aca="false">MAX(0,Inputs!$B$11-G104)</f>
        <v>6000</v>
      </c>
      <c r="I104" s="23" t="n">
        <f aca="false">IF(J103&lt;=0.005,0,MIN(J103*(1+Inputs!$C$5/12),MIN(Inputs!$D$5,J103*(1+Inputs!$C$5/12))+IF(B104=F104,H104,0)))</f>
        <v>0</v>
      </c>
      <c r="J104" s="23" t="n">
        <f aca="false">MAX(0,J103*(1+Inputs!$C$5/12)-I104)</f>
        <v>0</v>
      </c>
      <c r="K104" s="23" t="n">
        <f aca="false">IF(L103&lt;=0.005,0,MIN(L103*(1+Inputs!$C$6/12),MIN(Inputs!$D$6,L103*(1+Inputs!$C$6/12))+IF(C104=F104,H104,0)))</f>
        <v>0</v>
      </c>
      <c r="L104" s="23" t="n">
        <f aca="false">MAX(0,L103*(1+Inputs!$C$6/12)-K104)</f>
        <v>0</v>
      </c>
      <c r="M104" s="23" t="n">
        <f aca="false">IF(N103&lt;=0.005,0,MIN(N103*(1+Inputs!$C$7/12),MIN(Inputs!$D$7,N103*(1+Inputs!$C$7/12))+IF(D104=F104,H104,0)))</f>
        <v>0</v>
      </c>
      <c r="N104" s="23" t="n">
        <f aca="false">MAX(0,N103*(1+Inputs!$C$7/12)-M104)</f>
        <v>0</v>
      </c>
      <c r="O104" s="23" t="n">
        <f aca="false">IF(P103&lt;=0.005,0,MIN(P103*(1+Inputs!$C$8/12),MIN(Inputs!$D$8,P103*(1+Inputs!$C$8/12))+IF(E104=F104,H104,0)))</f>
        <v>0</v>
      </c>
      <c r="P104" s="23" t="n">
        <f aca="false">MAX(0,P103*(1+Inputs!$C$8/12)-O104)</f>
        <v>0</v>
      </c>
      <c r="Q104" s="21"/>
      <c r="R104" s="23" t="n">
        <f aca="false">J104+L104+N104+P104</f>
        <v>0</v>
      </c>
      <c r="S104" s="23" t="n">
        <f aca="false">S103+IF(J103&gt;0.005,J103*Inputs!$C$5/12,0)+IF(L103&gt;0.005,L103*Inputs!$C$6/12,0)+IF(N103&gt;0.005,N103*Inputs!$C$7/12,0)+IF(P103&gt;0.005,P103*Inputs!$C$8/12,0)</f>
        <v>41986.8840346012</v>
      </c>
    </row>
    <row r="105" customFormat="false" ht="15" hidden="false" customHeight="true" outlineLevel="0" collapsed="false">
      <c r="A105" s="21" t="n">
        <f aca="false">A104+1</f>
        <v>103</v>
      </c>
      <c r="B105" s="21" t="n">
        <f aca="false">IF(J104&gt;0.005,B$2,999)</f>
        <v>999</v>
      </c>
      <c r="C105" s="21" t="n">
        <f aca="false">IF(L104&gt;0.005,C$2,999)</f>
        <v>999</v>
      </c>
      <c r="D105" s="21" t="n">
        <f aca="false">IF(N104&gt;0.005,D$2,999)</f>
        <v>999</v>
      </c>
      <c r="E105" s="21" t="n">
        <f aca="false">IF(P104&gt;0.005,E$2,999)</f>
        <v>999</v>
      </c>
      <c r="F105" s="21" t="n">
        <f aca="false">MIN(B105:E105)</f>
        <v>999</v>
      </c>
      <c r="G105" s="21" t="n">
        <f aca="false">IF(J104&gt;0.005,MIN(Inputs!$D$5,J104*(1+Inputs!$C$5/12)),0)+IF(L104&gt;0.005,MIN(Inputs!$D$6,L104*(1+Inputs!$C$6/12)),0)+IF(N104&gt;0.005,MIN(Inputs!$D$7,N104*(1+Inputs!$C$7/12)),0)+IF(P104&gt;0.005,MIN(Inputs!$D$8,P104*(1+Inputs!$C$8/12)),0)</f>
        <v>0</v>
      </c>
      <c r="H105" s="21" t="n">
        <f aca="false">MAX(0,Inputs!$B$11-G105)</f>
        <v>6000</v>
      </c>
      <c r="I105" s="23" t="n">
        <f aca="false">IF(J104&lt;=0.005,0,MIN(J104*(1+Inputs!$C$5/12),MIN(Inputs!$D$5,J104*(1+Inputs!$C$5/12))+IF(B105=F105,H105,0)))</f>
        <v>0</v>
      </c>
      <c r="J105" s="23" t="n">
        <f aca="false">MAX(0,J104*(1+Inputs!$C$5/12)-I105)</f>
        <v>0</v>
      </c>
      <c r="K105" s="23" t="n">
        <f aca="false">IF(L104&lt;=0.005,0,MIN(L104*(1+Inputs!$C$6/12),MIN(Inputs!$D$6,L104*(1+Inputs!$C$6/12))+IF(C105=F105,H105,0)))</f>
        <v>0</v>
      </c>
      <c r="L105" s="23" t="n">
        <f aca="false">MAX(0,L104*(1+Inputs!$C$6/12)-K105)</f>
        <v>0</v>
      </c>
      <c r="M105" s="23" t="n">
        <f aca="false">IF(N104&lt;=0.005,0,MIN(N104*(1+Inputs!$C$7/12),MIN(Inputs!$D$7,N104*(1+Inputs!$C$7/12))+IF(D105=F105,H105,0)))</f>
        <v>0</v>
      </c>
      <c r="N105" s="23" t="n">
        <f aca="false">MAX(0,N104*(1+Inputs!$C$7/12)-M105)</f>
        <v>0</v>
      </c>
      <c r="O105" s="23" t="n">
        <f aca="false">IF(P104&lt;=0.005,0,MIN(P104*(1+Inputs!$C$8/12),MIN(Inputs!$D$8,P104*(1+Inputs!$C$8/12))+IF(E105=F105,H105,0)))</f>
        <v>0</v>
      </c>
      <c r="P105" s="23" t="n">
        <f aca="false">MAX(0,P104*(1+Inputs!$C$8/12)-O105)</f>
        <v>0</v>
      </c>
      <c r="Q105" s="21"/>
      <c r="R105" s="23" t="n">
        <f aca="false">J105+L105+N105+P105</f>
        <v>0</v>
      </c>
      <c r="S105" s="23" t="n">
        <f aca="false">S104+IF(J104&gt;0.005,J104*Inputs!$C$5/12,0)+IF(L104&gt;0.005,L104*Inputs!$C$6/12,0)+IF(N104&gt;0.005,N104*Inputs!$C$7/12,0)+IF(P104&gt;0.005,P104*Inputs!$C$8/12,0)</f>
        <v>41986.8840346012</v>
      </c>
    </row>
    <row r="106" customFormat="false" ht="15" hidden="false" customHeight="true" outlineLevel="0" collapsed="false">
      <c r="A106" s="21" t="n">
        <f aca="false">A105+1</f>
        <v>104</v>
      </c>
      <c r="B106" s="21" t="n">
        <f aca="false">IF(J105&gt;0.005,B$2,999)</f>
        <v>999</v>
      </c>
      <c r="C106" s="21" t="n">
        <f aca="false">IF(L105&gt;0.005,C$2,999)</f>
        <v>999</v>
      </c>
      <c r="D106" s="21" t="n">
        <f aca="false">IF(N105&gt;0.005,D$2,999)</f>
        <v>999</v>
      </c>
      <c r="E106" s="21" t="n">
        <f aca="false">IF(P105&gt;0.005,E$2,999)</f>
        <v>999</v>
      </c>
      <c r="F106" s="21" t="n">
        <f aca="false">MIN(B106:E106)</f>
        <v>999</v>
      </c>
      <c r="G106" s="21" t="n">
        <f aca="false">IF(J105&gt;0.005,MIN(Inputs!$D$5,J105*(1+Inputs!$C$5/12)),0)+IF(L105&gt;0.005,MIN(Inputs!$D$6,L105*(1+Inputs!$C$6/12)),0)+IF(N105&gt;0.005,MIN(Inputs!$D$7,N105*(1+Inputs!$C$7/12)),0)+IF(P105&gt;0.005,MIN(Inputs!$D$8,P105*(1+Inputs!$C$8/12)),0)</f>
        <v>0</v>
      </c>
      <c r="H106" s="21" t="n">
        <f aca="false">MAX(0,Inputs!$B$11-G106)</f>
        <v>6000</v>
      </c>
      <c r="I106" s="23" t="n">
        <f aca="false">IF(J105&lt;=0.005,0,MIN(J105*(1+Inputs!$C$5/12),MIN(Inputs!$D$5,J105*(1+Inputs!$C$5/12))+IF(B106=F106,H106,0)))</f>
        <v>0</v>
      </c>
      <c r="J106" s="23" t="n">
        <f aca="false">MAX(0,J105*(1+Inputs!$C$5/12)-I106)</f>
        <v>0</v>
      </c>
      <c r="K106" s="23" t="n">
        <f aca="false">IF(L105&lt;=0.005,0,MIN(L105*(1+Inputs!$C$6/12),MIN(Inputs!$D$6,L105*(1+Inputs!$C$6/12))+IF(C106=F106,H106,0)))</f>
        <v>0</v>
      </c>
      <c r="L106" s="23" t="n">
        <f aca="false">MAX(0,L105*(1+Inputs!$C$6/12)-K106)</f>
        <v>0</v>
      </c>
      <c r="M106" s="23" t="n">
        <f aca="false">IF(N105&lt;=0.005,0,MIN(N105*(1+Inputs!$C$7/12),MIN(Inputs!$D$7,N105*(1+Inputs!$C$7/12))+IF(D106=F106,H106,0)))</f>
        <v>0</v>
      </c>
      <c r="N106" s="23" t="n">
        <f aca="false">MAX(0,N105*(1+Inputs!$C$7/12)-M106)</f>
        <v>0</v>
      </c>
      <c r="O106" s="23" t="n">
        <f aca="false">IF(P105&lt;=0.005,0,MIN(P105*(1+Inputs!$C$8/12),MIN(Inputs!$D$8,P105*(1+Inputs!$C$8/12))+IF(E106=F106,H106,0)))</f>
        <v>0</v>
      </c>
      <c r="P106" s="23" t="n">
        <f aca="false">MAX(0,P105*(1+Inputs!$C$8/12)-O106)</f>
        <v>0</v>
      </c>
      <c r="Q106" s="21"/>
      <c r="R106" s="23" t="n">
        <f aca="false">J106+L106+N106+P106</f>
        <v>0</v>
      </c>
      <c r="S106" s="23" t="n">
        <f aca="false">S105+IF(J105&gt;0.005,J105*Inputs!$C$5/12,0)+IF(L105&gt;0.005,L105*Inputs!$C$6/12,0)+IF(N105&gt;0.005,N105*Inputs!$C$7/12,0)+IF(P105&gt;0.005,P105*Inputs!$C$8/12,0)</f>
        <v>41986.8840346012</v>
      </c>
    </row>
    <row r="107" customFormat="false" ht="15" hidden="false" customHeight="true" outlineLevel="0" collapsed="false">
      <c r="A107" s="21" t="n">
        <f aca="false">A106+1</f>
        <v>105</v>
      </c>
      <c r="B107" s="21" t="n">
        <f aca="false">IF(J106&gt;0.005,B$2,999)</f>
        <v>999</v>
      </c>
      <c r="C107" s="21" t="n">
        <f aca="false">IF(L106&gt;0.005,C$2,999)</f>
        <v>999</v>
      </c>
      <c r="D107" s="21" t="n">
        <f aca="false">IF(N106&gt;0.005,D$2,999)</f>
        <v>999</v>
      </c>
      <c r="E107" s="21" t="n">
        <f aca="false">IF(P106&gt;0.005,E$2,999)</f>
        <v>999</v>
      </c>
      <c r="F107" s="21" t="n">
        <f aca="false">MIN(B107:E107)</f>
        <v>999</v>
      </c>
      <c r="G107" s="21" t="n">
        <f aca="false">IF(J106&gt;0.005,MIN(Inputs!$D$5,J106*(1+Inputs!$C$5/12)),0)+IF(L106&gt;0.005,MIN(Inputs!$D$6,L106*(1+Inputs!$C$6/12)),0)+IF(N106&gt;0.005,MIN(Inputs!$D$7,N106*(1+Inputs!$C$7/12)),0)+IF(P106&gt;0.005,MIN(Inputs!$D$8,P106*(1+Inputs!$C$8/12)),0)</f>
        <v>0</v>
      </c>
      <c r="H107" s="21" t="n">
        <f aca="false">MAX(0,Inputs!$B$11-G107)</f>
        <v>6000</v>
      </c>
      <c r="I107" s="23" t="n">
        <f aca="false">IF(J106&lt;=0.005,0,MIN(J106*(1+Inputs!$C$5/12),MIN(Inputs!$D$5,J106*(1+Inputs!$C$5/12))+IF(B107=F107,H107,0)))</f>
        <v>0</v>
      </c>
      <c r="J107" s="23" t="n">
        <f aca="false">MAX(0,J106*(1+Inputs!$C$5/12)-I107)</f>
        <v>0</v>
      </c>
      <c r="K107" s="23" t="n">
        <f aca="false">IF(L106&lt;=0.005,0,MIN(L106*(1+Inputs!$C$6/12),MIN(Inputs!$D$6,L106*(1+Inputs!$C$6/12))+IF(C107=F107,H107,0)))</f>
        <v>0</v>
      </c>
      <c r="L107" s="23" t="n">
        <f aca="false">MAX(0,L106*(1+Inputs!$C$6/12)-K107)</f>
        <v>0</v>
      </c>
      <c r="M107" s="23" t="n">
        <f aca="false">IF(N106&lt;=0.005,0,MIN(N106*(1+Inputs!$C$7/12),MIN(Inputs!$D$7,N106*(1+Inputs!$C$7/12))+IF(D107=F107,H107,0)))</f>
        <v>0</v>
      </c>
      <c r="N107" s="23" t="n">
        <f aca="false">MAX(0,N106*(1+Inputs!$C$7/12)-M107)</f>
        <v>0</v>
      </c>
      <c r="O107" s="23" t="n">
        <f aca="false">IF(P106&lt;=0.005,0,MIN(P106*(1+Inputs!$C$8/12),MIN(Inputs!$D$8,P106*(1+Inputs!$C$8/12))+IF(E107=F107,H107,0)))</f>
        <v>0</v>
      </c>
      <c r="P107" s="23" t="n">
        <f aca="false">MAX(0,P106*(1+Inputs!$C$8/12)-O107)</f>
        <v>0</v>
      </c>
      <c r="Q107" s="21"/>
      <c r="R107" s="23" t="n">
        <f aca="false">J107+L107+N107+P107</f>
        <v>0</v>
      </c>
      <c r="S107" s="23" t="n">
        <f aca="false">S106+IF(J106&gt;0.005,J106*Inputs!$C$5/12,0)+IF(L106&gt;0.005,L106*Inputs!$C$6/12,0)+IF(N106&gt;0.005,N106*Inputs!$C$7/12,0)+IF(P106&gt;0.005,P106*Inputs!$C$8/12,0)</f>
        <v>41986.8840346012</v>
      </c>
    </row>
    <row r="108" customFormat="false" ht="15" hidden="false" customHeight="true" outlineLevel="0" collapsed="false">
      <c r="A108" s="21" t="n">
        <f aca="false">A107+1</f>
        <v>106</v>
      </c>
      <c r="B108" s="21" t="n">
        <f aca="false">IF(J107&gt;0.005,B$2,999)</f>
        <v>999</v>
      </c>
      <c r="C108" s="21" t="n">
        <f aca="false">IF(L107&gt;0.005,C$2,999)</f>
        <v>999</v>
      </c>
      <c r="D108" s="21" t="n">
        <f aca="false">IF(N107&gt;0.005,D$2,999)</f>
        <v>999</v>
      </c>
      <c r="E108" s="21" t="n">
        <f aca="false">IF(P107&gt;0.005,E$2,999)</f>
        <v>999</v>
      </c>
      <c r="F108" s="21" t="n">
        <f aca="false">MIN(B108:E108)</f>
        <v>999</v>
      </c>
      <c r="G108" s="21" t="n">
        <f aca="false">IF(J107&gt;0.005,MIN(Inputs!$D$5,J107*(1+Inputs!$C$5/12)),0)+IF(L107&gt;0.005,MIN(Inputs!$D$6,L107*(1+Inputs!$C$6/12)),0)+IF(N107&gt;0.005,MIN(Inputs!$D$7,N107*(1+Inputs!$C$7/12)),0)+IF(P107&gt;0.005,MIN(Inputs!$D$8,P107*(1+Inputs!$C$8/12)),0)</f>
        <v>0</v>
      </c>
      <c r="H108" s="21" t="n">
        <f aca="false">MAX(0,Inputs!$B$11-G108)</f>
        <v>6000</v>
      </c>
      <c r="I108" s="23" t="n">
        <f aca="false">IF(J107&lt;=0.005,0,MIN(J107*(1+Inputs!$C$5/12),MIN(Inputs!$D$5,J107*(1+Inputs!$C$5/12))+IF(B108=F108,H108,0)))</f>
        <v>0</v>
      </c>
      <c r="J108" s="23" t="n">
        <f aca="false">MAX(0,J107*(1+Inputs!$C$5/12)-I108)</f>
        <v>0</v>
      </c>
      <c r="K108" s="23" t="n">
        <f aca="false">IF(L107&lt;=0.005,0,MIN(L107*(1+Inputs!$C$6/12),MIN(Inputs!$D$6,L107*(1+Inputs!$C$6/12))+IF(C108=F108,H108,0)))</f>
        <v>0</v>
      </c>
      <c r="L108" s="23" t="n">
        <f aca="false">MAX(0,L107*(1+Inputs!$C$6/12)-K108)</f>
        <v>0</v>
      </c>
      <c r="M108" s="23" t="n">
        <f aca="false">IF(N107&lt;=0.005,0,MIN(N107*(1+Inputs!$C$7/12),MIN(Inputs!$D$7,N107*(1+Inputs!$C$7/12))+IF(D108=F108,H108,0)))</f>
        <v>0</v>
      </c>
      <c r="N108" s="23" t="n">
        <f aca="false">MAX(0,N107*(1+Inputs!$C$7/12)-M108)</f>
        <v>0</v>
      </c>
      <c r="O108" s="23" t="n">
        <f aca="false">IF(P107&lt;=0.005,0,MIN(P107*(1+Inputs!$C$8/12),MIN(Inputs!$D$8,P107*(1+Inputs!$C$8/12))+IF(E108=F108,H108,0)))</f>
        <v>0</v>
      </c>
      <c r="P108" s="23" t="n">
        <f aca="false">MAX(0,P107*(1+Inputs!$C$8/12)-O108)</f>
        <v>0</v>
      </c>
      <c r="Q108" s="21"/>
      <c r="R108" s="23" t="n">
        <f aca="false">J108+L108+N108+P108</f>
        <v>0</v>
      </c>
      <c r="S108" s="23" t="n">
        <f aca="false">S107+IF(J107&gt;0.005,J107*Inputs!$C$5/12,0)+IF(L107&gt;0.005,L107*Inputs!$C$6/12,0)+IF(N107&gt;0.005,N107*Inputs!$C$7/12,0)+IF(P107&gt;0.005,P107*Inputs!$C$8/12,0)</f>
        <v>41986.8840346012</v>
      </c>
    </row>
    <row r="109" customFormat="false" ht="15" hidden="false" customHeight="true" outlineLevel="0" collapsed="false">
      <c r="A109" s="21" t="n">
        <f aca="false">A108+1</f>
        <v>107</v>
      </c>
      <c r="B109" s="21" t="n">
        <f aca="false">IF(J108&gt;0.005,B$2,999)</f>
        <v>999</v>
      </c>
      <c r="C109" s="21" t="n">
        <f aca="false">IF(L108&gt;0.005,C$2,999)</f>
        <v>999</v>
      </c>
      <c r="D109" s="21" t="n">
        <f aca="false">IF(N108&gt;0.005,D$2,999)</f>
        <v>999</v>
      </c>
      <c r="E109" s="21" t="n">
        <f aca="false">IF(P108&gt;0.005,E$2,999)</f>
        <v>999</v>
      </c>
      <c r="F109" s="21" t="n">
        <f aca="false">MIN(B109:E109)</f>
        <v>999</v>
      </c>
      <c r="G109" s="21" t="n">
        <f aca="false">IF(J108&gt;0.005,MIN(Inputs!$D$5,J108*(1+Inputs!$C$5/12)),0)+IF(L108&gt;0.005,MIN(Inputs!$D$6,L108*(1+Inputs!$C$6/12)),0)+IF(N108&gt;0.005,MIN(Inputs!$D$7,N108*(1+Inputs!$C$7/12)),0)+IF(P108&gt;0.005,MIN(Inputs!$D$8,P108*(1+Inputs!$C$8/12)),0)</f>
        <v>0</v>
      </c>
      <c r="H109" s="21" t="n">
        <f aca="false">MAX(0,Inputs!$B$11-G109)</f>
        <v>6000</v>
      </c>
      <c r="I109" s="23" t="n">
        <f aca="false">IF(J108&lt;=0.005,0,MIN(J108*(1+Inputs!$C$5/12),MIN(Inputs!$D$5,J108*(1+Inputs!$C$5/12))+IF(B109=F109,H109,0)))</f>
        <v>0</v>
      </c>
      <c r="J109" s="23" t="n">
        <f aca="false">MAX(0,J108*(1+Inputs!$C$5/12)-I109)</f>
        <v>0</v>
      </c>
      <c r="K109" s="23" t="n">
        <f aca="false">IF(L108&lt;=0.005,0,MIN(L108*(1+Inputs!$C$6/12),MIN(Inputs!$D$6,L108*(1+Inputs!$C$6/12))+IF(C109=F109,H109,0)))</f>
        <v>0</v>
      </c>
      <c r="L109" s="23" t="n">
        <f aca="false">MAX(0,L108*(1+Inputs!$C$6/12)-K109)</f>
        <v>0</v>
      </c>
      <c r="M109" s="23" t="n">
        <f aca="false">IF(N108&lt;=0.005,0,MIN(N108*(1+Inputs!$C$7/12),MIN(Inputs!$D$7,N108*(1+Inputs!$C$7/12))+IF(D109=F109,H109,0)))</f>
        <v>0</v>
      </c>
      <c r="N109" s="23" t="n">
        <f aca="false">MAX(0,N108*(1+Inputs!$C$7/12)-M109)</f>
        <v>0</v>
      </c>
      <c r="O109" s="23" t="n">
        <f aca="false">IF(P108&lt;=0.005,0,MIN(P108*(1+Inputs!$C$8/12),MIN(Inputs!$D$8,P108*(1+Inputs!$C$8/12))+IF(E109=F109,H109,0)))</f>
        <v>0</v>
      </c>
      <c r="P109" s="23" t="n">
        <f aca="false">MAX(0,P108*(1+Inputs!$C$8/12)-O109)</f>
        <v>0</v>
      </c>
      <c r="Q109" s="21"/>
      <c r="R109" s="23" t="n">
        <f aca="false">J109+L109+N109+P109</f>
        <v>0</v>
      </c>
      <c r="S109" s="23" t="n">
        <f aca="false">S108+IF(J108&gt;0.005,J108*Inputs!$C$5/12,0)+IF(L108&gt;0.005,L108*Inputs!$C$6/12,0)+IF(N108&gt;0.005,N108*Inputs!$C$7/12,0)+IF(P108&gt;0.005,P108*Inputs!$C$8/12,0)</f>
        <v>41986.8840346012</v>
      </c>
    </row>
    <row r="110" customFormat="false" ht="15" hidden="false" customHeight="true" outlineLevel="0" collapsed="false">
      <c r="A110" s="21" t="n">
        <f aca="false">A109+1</f>
        <v>108</v>
      </c>
      <c r="B110" s="21" t="n">
        <f aca="false">IF(J109&gt;0.005,B$2,999)</f>
        <v>999</v>
      </c>
      <c r="C110" s="21" t="n">
        <f aca="false">IF(L109&gt;0.005,C$2,999)</f>
        <v>999</v>
      </c>
      <c r="D110" s="21" t="n">
        <f aca="false">IF(N109&gt;0.005,D$2,999)</f>
        <v>999</v>
      </c>
      <c r="E110" s="21" t="n">
        <f aca="false">IF(P109&gt;0.005,E$2,999)</f>
        <v>999</v>
      </c>
      <c r="F110" s="21" t="n">
        <f aca="false">MIN(B110:E110)</f>
        <v>999</v>
      </c>
      <c r="G110" s="21" t="n">
        <f aca="false">IF(J109&gt;0.005,MIN(Inputs!$D$5,J109*(1+Inputs!$C$5/12)),0)+IF(L109&gt;0.005,MIN(Inputs!$D$6,L109*(1+Inputs!$C$6/12)),0)+IF(N109&gt;0.005,MIN(Inputs!$D$7,N109*(1+Inputs!$C$7/12)),0)+IF(P109&gt;0.005,MIN(Inputs!$D$8,P109*(1+Inputs!$C$8/12)),0)</f>
        <v>0</v>
      </c>
      <c r="H110" s="21" t="n">
        <f aca="false">MAX(0,Inputs!$B$11-G110)</f>
        <v>6000</v>
      </c>
      <c r="I110" s="23" t="n">
        <f aca="false">IF(J109&lt;=0.005,0,MIN(J109*(1+Inputs!$C$5/12),MIN(Inputs!$D$5,J109*(1+Inputs!$C$5/12))+IF(B110=F110,H110,0)))</f>
        <v>0</v>
      </c>
      <c r="J110" s="23" t="n">
        <f aca="false">MAX(0,J109*(1+Inputs!$C$5/12)-I110)</f>
        <v>0</v>
      </c>
      <c r="K110" s="23" t="n">
        <f aca="false">IF(L109&lt;=0.005,0,MIN(L109*(1+Inputs!$C$6/12),MIN(Inputs!$D$6,L109*(1+Inputs!$C$6/12))+IF(C110=F110,H110,0)))</f>
        <v>0</v>
      </c>
      <c r="L110" s="23" t="n">
        <f aca="false">MAX(0,L109*(1+Inputs!$C$6/12)-K110)</f>
        <v>0</v>
      </c>
      <c r="M110" s="23" t="n">
        <f aca="false">IF(N109&lt;=0.005,0,MIN(N109*(1+Inputs!$C$7/12),MIN(Inputs!$D$7,N109*(1+Inputs!$C$7/12))+IF(D110=F110,H110,0)))</f>
        <v>0</v>
      </c>
      <c r="N110" s="23" t="n">
        <f aca="false">MAX(0,N109*(1+Inputs!$C$7/12)-M110)</f>
        <v>0</v>
      </c>
      <c r="O110" s="23" t="n">
        <f aca="false">IF(P109&lt;=0.005,0,MIN(P109*(1+Inputs!$C$8/12),MIN(Inputs!$D$8,P109*(1+Inputs!$C$8/12))+IF(E110=F110,H110,0)))</f>
        <v>0</v>
      </c>
      <c r="P110" s="23" t="n">
        <f aca="false">MAX(0,P109*(1+Inputs!$C$8/12)-O110)</f>
        <v>0</v>
      </c>
      <c r="Q110" s="21"/>
      <c r="R110" s="23" t="n">
        <f aca="false">J110+L110+N110+P110</f>
        <v>0</v>
      </c>
      <c r="S110" s="23" t="n">
        <f aca="false">S109+IF(J109&gt;0.005,J109*Inputs!$C$5/12,0)+IF(L109&gt;0.005,L109*Inputs!$C$6/12,0)+IF(N109&gt;0.005,N109*Inputs!$C$7/12,0)+IF(P109&gt;0.005,P109*Inputs!$C$8/12,0)</f>
        <v>41986.8840346012</v>
      </c>
    </row>
    <row r="111" customFormat="false" ht="15" hidden="false" customHeight="true" outlineLevel="0" collapsed="false">
      <c r="A111" s="21" t="n">
        <f aca="false">A110+1</f>
        <v>109</v>
      </c>
      <c r="B111" s="21" t="n">
        <f aca="false">IF(J110&gt;0.005,B$2,999)</f>
        <v>999</v>
      </c>
      <c r="C111" s="21" t="n">
        <f aca="false">IF(L110&gt;0.005,C$2,999)</f>
        <v>999</v>
      </c>
      <c r="D111" s="21" t="n">
        <f aca="false">IF(N110&gt;0.005,D$2,999)</f>
        <v>999</v>
      </c>
      <c r="E111" s="21" t="n">
        <f aca="false">IF(P110&gt;0.005,E$2,999)</f>
        <v>999</v>
      </c>
      <c r="F111" s="21" t="n">
        <f aca="false">MIN(B111:E111)</f>
        <v>999</v>
      </c>
      <c r="G111" s="21" t="n">
        <f aca="false">IF(J110&gt;0.005,MIN(Inputs!$D$5,J110*(1+Inputs!$C$5/12)),0)+IF(L110&gt;0.005,MIN(Inputs!$D$6,L110*(1+Inputs!$C$6/12)),0)+IF(N110&gt;0.005,MIN(Inputs!$D$7,N110*(1+Inputs!$C$7/12)),0)+IF(P110&gt;0.005,MIN(Inputs!$D$8,P110*(1+Inputs!$C$8/12)),0)</f>
        <v>0</v>
      </c>
      <c r="H111" s="21" t="n">
        <f aca="false">MAX(0,Inputs!$B$11-G111)</f>
        <v>6000</v>
      </c>
      <c r="I111" s="23" t="n">
        <f aca="false">IF(J110&lt;=0.005,0,MIN(J110*(1+Inputs!$C$5/12),MIN(Inputs!$D$5,J110*(1+Inputs!$C$5/12))+IF(B111=F111,H111,0)))</f>
        <v>0</v>
      </c>
      <c r="J111" s="23" t="n">
        <f aca="false">MAX(0,J110*(1+Inputs!$C$5/12)-I111)</f>
        <v>0</v>
      </c>
      <c r="K111" s="23" t="n">
        <f aca="false">IF(L110&lt;=0.005,0,MIN(L110*(1+Inputs!$C$6/12),MIN(Inputs!$D$6,L110*(1+Inputs!$C$6/12))+IF(C111=F111,H111,0)))</f>
        <v>0</v>
      </c>
      <c r="L111" s="23" t="n">
        <f aca="false">MAX(0,L110*(1+Inputs!$C$6/12)-K111)</f>
        <v>0</v>
      </c>
      <c r="M111" s="23" t="n">
        <f aca="false">IF(N110&lt;=0.005,0,MIN(N110*(1+Inputs!$C$7/12),MIN(Inputs!$D$7,N110*(1+Inputs!$C$7/12))+IF(D111=F111,H111,0)))</f>
        <v>0</v>
      </c>
      <c r="N111" s="23" t="n">
        <f aca="false">MAX(0,N110*(1+Inputs!$C$7/12)-M111)</f>
        <v>0</v>
      </c>
      <c r="O111" s="23" t="n">
        <f aca="false">IF(P110&lt;=0.005,0,MIN(P110*(1+Inputs!$C$8/12),MIN(Inputs!$D$8,P110*(1+Inputs!$C$8/12))+IF(E111=F111,H111,0)))</f>
        <v>0</v>
      </c>
      <c r="P111" s="23" t="n">
        <f aca="false">MAX(0,P110*(1+Inputs!$C$8/12)-O111)</f>
        <v>0</v>
      </c>
      <c r="Q111" s="21"/>
      <c r="R111" s="23" t="n">
        <f aca="false">J111+L111+N111+P111</f>
        <v>0</v>
      </c>
      <c r="S111" s="23" t="n">
        <f aca="false">S110+IF(J110&gt;0.005,J110*Inputs!$C$5/12,0)+IF(L110&gt;0.005,L110*Inputs!$C$6/12,0)+IF(N110&gt;0.005,N110*Inputs!$C$7/12,0)+IF(P110&gt;0.005,P110*Inputs!$C$8/12,0)</f>
        <v>41986.8840346012</v>
      </c>
    </row>
    <row r="112" customFormat="false" ht="15" hidden="false" customHeight="true" outlineLevel="0" collapsed="false">
      <c r="A112" s="21" t="n">
        <f aca="false">A111+1</f>
        <v>110</v>
      </c>
      <c r="B112" s="21" t="n">
        <f aca="false">IF(J111&gt;0.005,B$2,999)</f>
        <v>999</v>
      </c>
      <c r="C112" s="21" t="n">
        <f aca="false">IF(L111&gt;0.005,C$2,999)</f>
        <v>999</v>
      </c>
      <c r="D112" s="21" t="n">
        <f aca="false">IF(N111&gt;0.005,D$2,999)</f>
        <v>999</v>
      </c>
      <c r="E112" s="21" t="n">
        <f aca="false">IF(P111&gt;0.005,E$2,999)</f>
        <v>999</v>
      </c>
      <c r="F112" s="21" t="n">
        <f aca="false">MIN(B112:E112)</f>
        <v>999</v>
      </c>
      <c r="G112" s="21" t="n">
        <f aca="false">IF(J111&gt;0.005,MIN(Inputs!$D$5,J111*(1+Inputs!$C$5/12)),0)+IF(L111&gt;0.005,MIN(Inputs!$D$6,L111*(1+Inputs!$C$6/12)),0)+IF(N111&gt;0.005,MIN(Inputs!$D$7,N111*(1+Inputs!$C$7/12)),0)+IF(P111&gt;0.005,MIN(Inputs!$D$8,P111*(1+Inputs!$C$8/12)),0)</f>
        <v>0</v>
      </c>
      <c r="H112" s="21" t="n">
        <f aca="false">MAX(0,Inputs!$B$11-G112)</f>
        <v>6000</v>
      </c>
      <c r="I112" s="23" t="n">
        <f aca="false">IF(J111&lt;=0.005,0,MIN(J111*(1+Inputs!$C$5/12),MIN(Inputs!$D$5,J111*(1+Inputs!$C$5/12))+IF(B112=F112,H112,0)))</f>
        <v>0</v>
      </c>
      <c r="J112" s="23" t="n">
        <f aca="false">MAX(0,J111*(1+Inputs!$C$5/12)-I112)</f>
        <v>0</v>
      </c>
      <c r="K112" s="23" t="n">
        <f aca="false">IF(L111&lt;=0.005,0,MIN(L111*(1+Inputs!$C$6/12),MIN(Inputs!$D$6,L111*(1+Inputs!$C$6/12))+IF(C112=F112,H112,0)))</f>
        <v>0</v>
      </c>
      <c r="L112" s="23" t="n">
        <f aca="false">MAX(0,L111*(1+Inputs!$C$6/12)-K112)</f>
        <v>0</v>
      </c>
      <c r="M112" s="23" t="n">
        <f aca="false">IF(N111&lt;=0.005,0,MIN(N111*(1+Inputs!$C$7/12),MIN(Inputs!$D$7,N111*(1+Inputs!$C$7/12))+IF(D112=F112,H112,0)))</f>
        <v>0</v>
      </c>
      <c r="N112" s="23" t="n">
        <f aca="false">MAX(0,N111*(1+Inputs!$C$7/12)-M112)</f>
        <v>0</v>
      </c>
      <c r="O112" s="23" t="n">
        <f aca="false">IF(P111&lt;=0.005,0,MIN(P111*(1+Inputs!$C$8/12),MIN(Inputs!$D$8,P111*(1+Inputs!$C$8/12))+IF(E112=F112,H112,0)))</f>
        <v>0</v>
      </c>
      <c r="P112" s="23" t="n">
        <f aca="false">MAX(0,P111*(1+Inputs!$C$8/12)-O112)</f>
        <v>0</v>
      </c>
      <c r="Q112" s="21"/>
      <c r="R112" s="23" t="n">
        <f aca="false">J112+L112+N112+P112</f>
        <v>0</v>
      </c>
      <c r="S112" s="23" t="n">
        <f aca="false">S111+IF(J111&gt;0.005,J111*Inputs!$C$5/12,0)+IF(L111&gt;0.005,L111*Inputs!$C$6/12,0)+IF(N111&gt;0.005,N111*Inputs!$C$7/12,0)+IF(P111&gt;0.005,P111*Inputs!$C$8/12,0)</f>
        <v>41986.8840346012</v>
      </c>
    </row>
    <row r="113" customFormat="false" ht="15" hidden="false" customHeight="true" outlineLevel="0" collapsed="false">
      <c r="A113" s="21" t="n">
        <f aca="false">A112+1</f>
        <v>111</v>
      </c>
      <c r="B113" s="21" t="n">
        <f aca="false">IF(J112&gt;0.005,B$2,999)</f>
        <v>999</v>
      </c>
      <c r="C113" s="21" t="n">
        <f aca="false">IF(L112&gt;0.005,C$2,999)</f>
        <v>999</v>
      </c>
      <c r="D113" s="21" t="n">
        <f aca="false">IF(N112&gt;0.005,D$2,999)</f>
        <v>999</v>
      </c>
      <c r="E113" s="21" t="n">
        <f aca="false">IF(P112&gt;0.005,E$2,999)</f>
        <v>999</v>
      </c>
      <c r="F113" s="21" t="n">
        <f aca="false">MIN(B113:E113)</f>
        <v>999</v>
      </c>
      <c r="G113" s="21" t="n">
        <f aca="false">IF(J112&gt;0.005,MIN(Inputs!$D$5,J112*(1+Inputs!$C$5/12)),0)+IF(L112&gt;0.005,MIN(Inputs!$D$6,L112*(1+Inputs!$C$6/12)),0)+IF(N112&gt;0.005,MIN(Inputs!$D$7,N112*(1+Inputs!$C$7/12)),0)+IF(P112&gt;0.005,MIN(Inputs!$D$8,P112*(1+Inputs!$C$8/12)),0)</f>
        <v>0</v>
      </c>
      <c r="H113" s="21" t="n">
        <f aca="false">MAX(0,Inputs!$B$11-G113)</f>
        <v>6000</v>
      </c>
      <c r="I113" s="23" t="n">
        <f aca="false">IF(J112&lt;=0.005,0,MIN(J112*(1+Inputs!$C$5/12),MIN(Inputs!$D$5,J112*(1+Inputs!$C$5/12))+IF(B113=F113,H113,0)))</f>
        <v>0</v>
      </c>
      <c r="J113" s="23" t="n">
        <f aca="false">MAX(0,J112*(1+Inputs!$C$5/12)-I113)</f>
        <v>0</v>
      </c>
      <c r="K113" s="23" t="n">
        <f aca="false">IF(L112&lt;=0.005,0,MIN(L112*(1+Inputs!$C$6/12),MIN(Inputs!$D$6,L112*(1+Inputs!$C$6/12))+IF(C113=F113,H113,0)))</f>
        <v>0</v>
      </c>
      <c r="L113" s="23" t="n">
        <f aca="false">MAX(0,L112*(1+Inputs!$C$6/12)-K113)</f>
        <v>0</v>
      </c>
      <c r="M113" s="23" t="n">
        <f aca="false">IF(N112&lt;=0.005,0,MIN(N112*(1+Inputs!$C$7/12),MIN(Inputs!$D$7,N112*(1+Inputs!$C$7/12))+IF(D113=F113,H113,0)))</f>
        <v>0</v>
      </c>
      <c r="N113" s="23" t="n">
        <f aca="false">MAX(0,N112*(1+Inputs!$C$7/12)-M113)</f>
        <v>0</v>
      </c>
      <c r="O113" s="23" t="n">
        <f aca="false">IF(P112&lt;=0.005,0,MIN(P112*(1+Inputs!$C$8/12),MIN(Inputs!$D$8,P112*(1+Inputs!$C$8/12))+IF(E113=F113,H113,0)))</f>
        <v>0</v>
      </c>
      <c r="P113" s="23" t="n">
        <f aca="false">MAX(0,P112*(1+Inputs!$C$8/12)-O113)</f>
        <v>0</v>
      </c>
      <c r="Q113" s="21"/>
      <c r="R113" s="23" t="n">
        <f aca="false">J113+L113+N113+P113</f>
        <v>0</v>
      </c>
      <c r="S113" s="23" t="n">
        <f aca="false">S112+IF(J112&gt;0.005,J112*Inputs!$C$5/12,0)+IF(L112&gt;0.005,L112*Inputs!$C$6/12,0)+IF(N112&gt;0.005,N112*Inputs!$C$7/12,0)+IF(P112&gt;0.005,P112*Inputs!$C$8/12,0)</f>
        <v>41986.8840346012</v>
      </c>
    </row>
    <row r="114" customFormat="false" ht="15" hidden="false" customHeight="true" outlineLevel="0" collapsed="false">
      <c r="A114" s="21" t="n">
        <f aca="false">A113+1</f>
        <v>112</v>
      </c>
      <c r="B114" s="21" t="n">
        <f aca="false">IF(J113&gt;0.005,B$2,999)</f>
        <v>999</v>
      </c>
      <c r="C114" s="21" t="n">
        <f aca="false">IF(L113&gt;0.005,C$2,999)</f>
        <v>999</v>
      </c>
      <c r="D114" s="21" t="n">
        <f aca="false">IF(N113&gt;0.005,D$2,999)</f>
        <v>999</v>
      </c>
      <c r="E114" s="21" t="n">
        <f aca="false">IF(P113&gt;0.005,E$2,999)</f>
        <v>999</v>
      </c>
      <c r="F114" s="21" t="n">
        <f aca="false">MIN(B114:E114)</f>
        <v>999</v>
      </c>
      <c r="G114" s="21" t="n">
        <f aca="false">IF(J113&gt;0.005,MIN(Inputs!$D$5,J113*(1+Inputs!$C$5/12)),0)+IF(L113&gt;0.005,MIN(Inputs!$D$6,L113*(1+Inputs!$C$6/12)),0)+IF(N113&gt;0.005,MIN(Inputs!$D$7,N113*(1+Inputs!$C$7/12)),0)+IF(P113&gt;0.005,MIN(Inputs!$D$8,P113*(1+Inputs!$C$8/12)),0)</f>
        <v>0</v>
      </c>
      <c r="H114" s="21" t="n">
        <f aca="false">MAX(0,Inputs!$B$11-G114)</f>
        <v>6000</v>
      </c>
      <c r="I114" s="23" t="n">
        <f aca="false">IF(J113&lt;=0.005,0,MIN(J113*(1+Inputs!$C$5/12),MIN(Inputs!$D$5,J113*(1+Inputs!$C$5/12))+IF(B114=F114,H114,0)))</f>
        <v>0</v>
      </c>
      <c r="J114" s="23" t="n">
        <f aca="false">MAX(0,J113*(1+Inputs!$C$5/12)-I114)</f>
        <v>0</v>
      </c>
      <c r="K114" s="23" t="n">
        <f aca="false">IF(L113&lt;=0.005,0,MIN(L113*(1+Inputs!$C$6/12),MIN(Inputs!$D$6,L113*(1+Inputs!$C$6/12))+IF(C114=F114,H114,0)))</f>
        <v>0</v>
      </c>
      <c r="L114" s="23" t="n">
        <f aca="false">MAX(0,L113*(1+Inputs!$C$6/12)-K114)</f>
        <v>0</v>
      </c>
      <c r="M114" s="23" t="n">
        <f aca="false">IF(N113&lt;=0.005,0,MIN(N113*(1+Inputs!$C$7/12),MIN(Inputs!$D$7,N113*(1+Inputs!$C$7/12))+IF(D114=F114,H114,0)))</f>
        <v>0</v>
      </c>
      <c r="N114" s="23" t="n">
        <f aca="false">MAX(0,N113*(1+Inputs!$C$7/12)-M114)</f>
        <v>0</v>
      </c>
      <c r="O114" s="23" t="n">
        <f aca="false">IF(P113&lt;=0.005,0,MIN(P113*(1+Inputs!$C$8/12),MIN(Inputs!$D$8,P113*(1+Inputs!$C$8/12))+IF(E114=F114,H114,0)))</f>
        <v>0</v>
      </c>
      <c r="P114" s="23" t="n">
        <f aca="false">MAX(0,P113*(1+Inputs!$C$8/12)-O114)</f>
        <v>0</v>
      </c>
      <c r="Q114" s="21"/>
      <c r="R114" s="23" t="n">
        <f aca="false">J114+L114+N114+P114</f>
        <v>0</v>
      </c>
      <c r="S114" s="23" t="n">
        <f aca="false">S113+IF(J113&gt;0.005,J113*Inputs!$C$5/12,0)+IF(L113&gt;0.005,L113*Inputs!$C$6/12,0)+IF(N113&gt;0.005,N113*Inputs!$C$7/12,0)+IF(P113&gt;0.005,P113*Inputs!$C$8/12,0)</f>
        <v>41986.8840346012</v>
      </c>
    </row>
    <row r="115" customFormat="false" ht="15" hidden="false" customHeight="true" outlineLevel="0" collapsed="false">
      <c r="A115" s="21" t="n">
        <f aca="false">A114+1</f>
        <v>113</v>
      </c>
      <c r="B115" s="21" t="n">
        <f aca="false">IF(J114&gt;0.005,B$2,999)</f>
        <v>999</v>
      </c>
      <c r="C115" s="21" t="n">
        <f aca="false">IF(L114&gt;0.005,C$2,999)</f>
        <v>999</v>
      </c>
      <c r="D115" s="21" t="n">
        <f aca="false">IF(N114&gt;0.005,D$2,999)</f>
        <v>999</v>
      </c>
      <c r="E115" s="21" t="n">
        <f aca="false">IF(P114&gt;0.005,E$2,999)</f>
        <v>999</v>
      </c>
      <c r="F115" s="21" t="n">
        <f aca="false">MIN(B115:E115)</f>
        <v>999</v>
      </c>
      <c r="G115" s="21" t="n">
        <f aca="false">IF(J114&gt;0.005,MIN(Inputs!$D$5,J114*(1+Inputs!$C$5/12)),0)+IF(L114&gt;0.005,MIN(Inputs!$D$6,L114*(1+Inputs!$C$6/12)),0)+IF(N114&gt;0.005,MIN(Inputs!$D$7,N114*(1+Inputs!$C$7/12)),0)+IF(P114&gt;0.005,MIN(Inputs!$D$8,P114*(1+Inputs!$C$8/12)),0)</f>
        <v>0</v>
      </c>
      <c r="H115" s="21" t="n">
        <f aca="false">MAX(0,Inputs!$B$11-G115)</f>
        <v>6000</v>
      </c>
      <c r="I115" s="23" t="n">
        <f aca="false">IF(J114&lt;=0.005,0,MIN(J114*(1+Inputs!$C$5/12),MIN(Inputs!$D$5,J114*(1+Inputs!$C$5/12))+IF(B115=F115,H115,0)))</f>
        <v>0</v>
      </c>
      <c r="J115" s="23" t="n">
        <f aca="false">MAX(0,J114*(1+Inputs!$C$5/12)-I115)</f>
        <v>0</v>
      </c>
      <c r="K115" s="23" t="n">
        <f aca="false">IF(L114&lt;=0.005,0,MIN(L114*(1+Inputs!$C$6/12),MIN(Inputs!$D$6,L114*(1+Inputs!$C$6/12))+IF(C115=F115,H115,0)))</f>
        <v>0</v>
      </c>
      <c r="L115" s="23" t="n">
        <f aca="false">MAX(0,L114*(1+Inputs!$C$6/12)-K115)</f>
        <v>0</v>
      </c>
      <c r="M115" s="23" t="n">
        <f aca="false">IF(N114&lt;=0.005,0,MIN(N114*(1+Inputs!$C$7/12),MIN(Inputs!$D$7,N114*(1+Inputs!$C$7/12))+IF(D115=F115,H115,0)))</f>
        <v>0</v>
      </c>
      <c r="N115" s="23" t="n">
        <f aca="false">MAX(0,N114*(1+Inputs!$C$7/12)-M115)</f>
        <v>0</v>
      </c>
      <c r="O115" s="23" t="n">
        <f aca="false">IF(P114&lt;=0.005,0,MIN(P114*(1+Inputs!$C$8/12),MIN(Inputs!$D$8,P114*(1+Inputs!$C$8/12))+IF(E115=F115,H115,0)))</f>
        <v>0</v>
      </c>
      <c r="P115" s="23" t="n">
        <f aca="false">MAX(0,P114*(1+Inputs!$C$8/12)-O115)</f>
        <v>0</v>
      </c>
      <c r="Q115" s="21"/>
      <c r="R115" s="23" t="n">
        <f aca="false">J115+L115+N115+P115</f>
        <v>0</v>
      </c>
      <c r="S115" s="23" t="n">
        <f aca="false">S114+IF(J114&gt;0.005,J114*Inputs!$C$5/12,0)+IF(L114&gt;0.005,L114*Inputs!$C$6/12,0)+IF(N114&gt;0.005,N114*Inputs!$C$7/12,0)+IF(P114&gt;0.005,P114*Inputs!$C$8/12,0)</f>
        <v>41986.8840346012</v>
      </c>
    </row>
    <row r="116" customFormat="false" ht="15" hidden="false" customHeight="true" outlineLevel="0" collapsed="false">
      <c r="A116" s="21" t="n">
        <f aca="false">A115+1</f>
        <v>114</v>
      </c>
      <c r="B116" s="21" t="n">
        <f aca="false">IF(J115&gt;0.005,B$2,999)</f>
        <v>999</v>
      </c>
      <c r="C116" s="21" t="n">
        <f aca="false">IF(L115&gt;0.005,C$2,999)</f>
        <v>999</v>
      </c>
      <c r="D116" s="21" t="n">
        <f aca="false">IF(N115&gt;0.005,D$2,999)</f>
        <v>999</v>
      </c>
      <c r="E116" s="21" t="n">
        <f aca="false">IF(P115&gt;0.005,E$2,999)</f>
        <v>999</v>
      </c>
      <c r="F116" s="21" t="n">
        <f aca="false">MIN(B116:E116)</f>
        <v>999</v>
      </c>
      <c r="G116" s="21" t="n">
        <f aca="false">IF(J115&gt;0.005,MIN(Inputs!$D$5,J115*(1+Inputs!$C$5/12)),0)+IF(L115&gt;0.005,MIN(Inputs!$D$6,L115*(1+Inputs!$C$6/12)),0)+IF(N115&gt;0.005,MIN(Inputs!$D$7,N115*(1+Inputs!$C$7/12)),0)+IF(P115&gt;0.005,MIN(Inputs!$D$8,P115*(1+Inputs!$C$8/12)),0)</f>
        <v>0</v>
      </c>
      <c r="H116" s="21" t="n">
        <f aca="false">MAX(0,Inputs!$B$11-G116)</f>
        <v>6000</v>
      </c>
      <c r="I116" s="23" t="n">
        <f aca="false">IF(J115&lt;=0.005,0,MIN(J115*(1+Inputs!$C$5/12),MIN(Inputs!$D$5,J115*(1+Inputs!$C$5/12))+IF(B116=F116,H116,0)))</f>
        <v>0</v>
      </c>
      <c r="J116" s="23" t="n">
        <f aca="false">MAX(0,J115*(1+Inputs!$C$5/12)-I116)</f>
        <v>0</v>
      </c>
      <c r="K116" s="23" t="n">
        <f aca="false">IF(L115&lt;=0.005,0,MIN(L115*(1+Inputs!$C$6/12),MIN(Inputs!$D$6,L115*(1+Inputs!$C$6/12))+IF(C116=F116,H116,0)))</f>
        <v>0</v>
      </c>
      <c r="L116" s="23" t="n">
        <f aca="false">MAX(0,L115*(1+Inputs!$C$6/12)-K116)</f>
        <v>0</v>
      </c>
      <c r="M116" s="23" t="n">
        <f aca="false">IF(N115&lt;=0.005,0,MIN(N115*(1+Inputs!$C$7/12),MIN(Inputs!$D$7,N115*(1+Inputs!$C$7/12))+IF(D116=F116,H116,0)))</f>
        <v>0</v>
      </c>
      <c r="N116" s="23" t="n">
        <f aca="false">MAX(0,N115*(1+Inputs!$C$7/12)-M116)</f>
        <v>0</v>
      </c>
      <c r="O116" s="23" t="n">
        <f aca="false">IF(P115&lt;=0.005,0,MIN(P115*(1+Inputs!$C$8/12),MIN(Inputs!$D$8,P115*(1+Inputs!$C$8/12))+IF(E116=F116,H116,0)))</f>
        <v>0</v>
      </c>
      <c r="P116" s="23" t="n">
        <f aca="false">MAX(0,P115*(1+Inputs!$C$8/12)-O116)</f>
        <v>0</v>
      </c>
      <c r="Q116" s="21"/>
      <c r="R116" s="23" t="n">
        <f aca="false">J116+L116+N116+P116</f>
        <v>0</v>
      </c>
      <c r="S116" s="23" t="n">
        <f aca="false">S115+IF(J115&gt;0.005,J115*Inputs!$C$5/12,0)+IF(L115&gt;0.005,L115*Inputs!$C$6/12,0)+IF(N115&gt;0.005,N115*Inputs!$C$7/12,0)+IF(P115&gt;0.005,P115*Inputs!$C$8/12,0)</f>
        <v>41986.8840346012</v>
      </c>
    </row>
    <row r="117" customFormat="false" ht="15" hidden="false" customHeight="true" outlineLevel="0" collapsed="false">
      <c r="A117" s="21" t="n">
        <f aca="false">A116+1</f>
        <v>115</v>
      </c>
      <c r="B117" s="21" t="n">
        <f aca="false">IF(J116&gt;0.005,B$2,999)</f>
        <v>999</v>
      </c>
      <c r="C117" s="21" t="n">
        <f aca="false">IF(L116&gt;0.005,C$2,999)</f>
        <v>999</v>
      </c>
      <c r="D117" s="21" t="n">
        <f aca="false">IF(N116&gt;0.005,D$2,999)</f>
        <v>999</v>
      </c>
      <c r="E117" s="21" t="n">
        <f aca="false">IF(P116&gt;0.005,E$2,999)</f>
        <v>999</v>
      </c>
      <c r="F117" s="21" t="n">
        <f aca="false">MIN(B117:E117)</f>
        <v>999</v>
      </c>
      <c r="G117" s="21" t="n">
        <f aca="false">IF(J116&gt;0.005,MIN(Inputs!$D$5,J116*(1+Inputs!$C$5/12)),0)+IF(L116&gt;0.005,MIN(Inputs!$D$6,L116*(1+Inputs!$C$6/12)),0)+IF(N116&gt;0.005,MIN(Inputs!$D$7,N116*(1+Inputs!$C$7/12)),0)+IF(P116&gt;0.005,MIN(Inputs!$D$8,P116*(1+Inputs!$C$8/12)),0)</f>
        <v>0</v>
      </c>
      <c r="H117" s="21" t="n">
        <f aca="false">MAX(0,Inputs!$B$11-G117)</f>
        <v>6000</v>
      </c>
      <c r="I117" s="23" t="n">
        <f aca="false">IF(J116&lt;=0.005,0,MIN(J116*(1+Inputs!$C$5/12),MIN(Inputs!$D$5,J116*(1+Inputs!$C$5/12))+IF(B117=F117,H117,0)))</f>
        <v>0</v>
      </c>
      <c r="J117" s="23" t="n">
        <f aca="false">MAX(0,J116*(1+Inputs!$C$5/12)-I117)</f>
        <v>0</v>
      </c>
      <c r="K117" s="23" t="n">
        <f aca="false">IF(L116&lt;=0.005,0,MIN(L116*(1+Inputs!$C$6/12),MIN(Inputs!$D$6,L116*(1+Inputs!$C$6/12))+IF(C117=F117,H117,0)))</f>
        <v>0</v>
      </c>
      <c r="L117" s="23" t="n">
        <f aca="false">MAX(0,L116*(1+Inputs!$C$6/12)-K117)</f>
        <v>0</v>
      </c>
      <c r="M117" s="23" t="n">
        <f aca="false">IF(N116&lt;=0.005,0,MIN(N116*(1+Inputs!$C$7/12),MIN(Inputs!$D$7,N116*(1+Inputs!$C$7/12))+IF(D117=F117,H117,0)))</f>
        <v>0</v>
      </c>
      <c r="N117" s="23" t="n">
        <f aca="false">MAX(0,N116*(1+Inputs!$C$7/12)-M117)</f>
        <v>0</v>
      </c>
      <c r="O117" s="23" t="n">
        <f aca="false">IF(P116&lt;=0.005,0,MIN(P116*(1+Inputs!$C$8/12),MIN(Inputs!$D$8,P116*(1+Inputs!$C$8/12))+IF(E117=F117,H117,0)))</f>
        <v>0</v>
      </c>
      <c r="P117" s="23" t="n">
        <f aca="false">MAX(0,P116*(1+Inputs!$C$8/12)-O117)</f>
        <v>0</v>
      </c>
      <c r="Q117" s="21"/>
      <c r="R117" s="23" t="n">
        <f aca="false">J117+L117+N117+P117</f>
        <v>0</v>
      </c>
      <c r="S117" s="23" t="n">
        <f aca="false">S116+IF(J116&gt;0.005,J116*Inputs!$C$5/12,0)+IF(L116&gt;0.005,L116*Inputs!$C$6/12,0)+IF(N116&gt;0.005,N116*Inputs!$C$7/12,0)+IF(P116&gt;0.005,P116*Inputs!$C$8/12,0)</f>
        <v>41986.8840346012</v>
      </c>
    </row>
    <row r="118" customFormat="false" ht="15" hidden="false" customHeight="true" outlineLevel="0" collapsed="false">
      <c r="A118" s="21" t="n">
        <f aca="false">A117+1</f>
        <v>116</v>
      </c>
      <c r="B118" s="21" t="n">
        <f aca="false">IF(J117&gt;0.005,B$2,999)</f>
        <v>999</v>
      </c>
      <c r="C118" s="21" t="n">
        <f aca="false">IF(L117&gt;0.005,C$2,999)</f>
        <v>999</v>
      </c>
      <c r="D118" s="21" t="n">
        <f aca="false">IF(N117&gt;0.005,D$2,999)</f>
        <v>999</v>
      </c>
      <c r="E118" s="21" t="n">
        <f aca="false">IF(P117&gt;0.005,E$2,999)</f>
        <v>999</v>
      </c>
      <c r="F118" s="21" t="n">
        <f aca="false">MIN(B118:E118)</f>
        <v>999</v>
      </c>
      <c r="G118" s="21" t="n">
        <f aca="false">IF(J117&gt;0.005,MIN(Inputs!$D$5,J117*(1+Inputs!$C$5/12)),0)+IF(L117&gt;0.005,MIN(Inputs!$D$6,L117*(1+Inputs!$C$6/12)),0)+IF(N117&gt;0.005,MIN(Inputs!$D$7,N117*(1+Inputs!$C$7/12)),0)+IF(P117&gt;0.005,MIN(Inputs!$D$8,P117*(1+Inputs!$C$8/12)),0)</f>
        <v>0</v>
      </c>
      <c r="H118" s="21" t="n">
        <f aca="false">MAX(0,Inputs!$B$11-G118)</f>
        <v>6000</v>
      </c>
      <c r="I118" s="23" t="n">
        <f aca="false">IF(J117&lt;=0.005,0,MIN(J117*(1+Inputs!$C$5/12),MIN(Inputs!$D$5,J117*(1+Inputs!$C$5/12))+IF(B118=F118,H118,0)))</f>
        <v>0</v>
      </c>
      <c r="J118" s="23" t="n">
        <f aca="false">MAX(0,J117*(1+Inputs!$C$5/12)-I118)</f>
        <v>0</v>
      </c>
      <c r="K118" s="23" t="n">
        <f aca="false">IF(L117&lt;=0.005,0,MIN(L117*(1+Inputs!$C$6/12),MIN(Inputs!$D$6,L117*(1+Inputs!$C$6/12))+IF(C118=F118,H118,0)))</f>
        <v>0</v>
      </c>
      <c r="L118" s="23" t="n">
        <f aca="false">MAX(0,L117*(1+Inputs!$C$6/12)-K118)</f>
        <v>0</v>
      </c>
      <c r="M118" s="23" t="n">
        <f aca="false">IF(N117&lt;=0.005,0,MIN(N117*(1+Inputs!$C$7/12),MIN(Inputs!$D$7,N117*(1+Inputs!$C$7/12))+IF(D118=F118,H118,0)))</f>
        <v>0</v>
      </c>
      <c r="N118" s="23" t="n">
        <f aca="false">MAX(0,N117*(1+Inputs!$C$7/12)-M118)</f>
        <v>0</v>
      </c>
      <c r="O118" s="23" t="n">
        <f aca="false">IF(P117&lt;=0.005,0,MIN(P117*(1+Inputs!$C$8/12),MIN(Inputs!$D$8,P117*(1+Inputs!$C$8/12))+IF(E118=F118,H118,0)))</f>
        <v>0</v>
      </c>
      <c r="P118" s="23" t="n">
        <f aca="false">MAX(0,P117*(1+Inputs!$C$8/12)-O118)</f>
        <v>0</v>
      </c>
      <c r="Q118" s="21"/>
      <c r="R118" s="23" t="n">
        <f aca="false">J118+L118+N118+P118</f>
        <v>0</v>
      </c>
      <c r="S118" s="23" t="n">
        <f aca="false">S117+IF(J117&gt;0.005,J117*Inputs!$C$5/12,0)+IF(L117&gt;0.005,L117*Inputs!$C$6/12,0)+IF(N117&gt;0.005,N117*Inputs!$C$7/12,0)+IF(P117&gt;0.005,P117*Inputs!$C$8/12,0)</f>
        <v>41986.8840346012</v>
      </c>
    </row>
    <row r="119" customFormat="false" ht="15" hidden="false" customHeight="true" outlineLevel="0" collapsed="false">
      <c r="A119" s="21" t="n">
        <f aca="false">A118+1</f>
        <v>117</v>
      </c>
      <c r="B119" s="21" t="n">
        <f aca="false">IF(J118&gt;0.005,B$2,999)</f>
        <v>999</v>
      </c>
      <c r="C119" s="21" t="n">
        <f aca="false">IF(L118&gt;0.005,C$2,999)</f>
        <v>999</v>
      </c>
      <c r="D119" s="21" t="n">
        <f aca="false">IF(N118&gt;0.005,D$2,999)</f>
        <v>999</v>
      </c>
      <c r="E119" s="21" t="n">
        <f aca="false">IF(P118&gt;0.005,E$2,999)</f>
        <v>999</v>
      </c>
      <c r="F119" s="21" t="n">
        <f aca="false">MIN(B119:E119)</f>
        <v>999</v>
      </c>
      <c r="G119" s="21" t="n">
        <f aca="false">IF(J118&gt;0.005,MIN(Inputs!$D$5,J118*(1+Inputs!$C$5/12)),0)+IF(L118&gt;0.005,MIN(Inputs!$D$6,L118*(1+Inputs!$C$6/12)),0)+IF(N118&gt;0.005,MIN(Inputs!$D$7,N118*(1+Inputs!$C$7/12)),0)+IF(P118&gt;0.005,MIN(Inputs!$D$8,P118*(1+Inputs!$C$8/12)),0)</f>
        <v>0</v>
      </c>
      <c r="H119" s="21" t="n">
        <f aca="false">MAX(0,Inputs!$B$11-G119)</f>
        <v>6000</v>
      </c>
      <c r="I119" s="23" t="n">
        <f aca="false">IF(J118&lt;=0.005,0,MIN(J118*(1+Inputs!$C$5/12),MIN(Inputs!$D$5,J118*(1+Inputs!$C$5/12))+IF(B119=F119,H119,0)))</f>
        <v>0</v>
      </c>
      <c r="J119" s="23" t="n">
        <f aca="false">MAX(0,J118*(1+Inputs!$C$5/12)-I119)</f>
        <v>0</v>
      </c>
      <c r="K119" s="23" t="n">
        <f aca="false">IF(L118&lt;=0.005,0,MIN(L118*(1+Inputs!$C$6/12),MIN(Inputs!$D$6,L118*(1+Inputs!$C$6/12))+IF(C119=F119,H119,0)))</f>
        <v>0</v>
      </c>
      <c r="L119" s="23" t="n">
        <f aca="false">MAX(0,L118*(1+Inputs!$C$6/12)-K119)</f>
        <v>0</v>
      </c>
      <c r="M119" s="23" t="n">
        <f aca="false">IF(N118&lt;=0.005,0,MIN(N118*(1+Inputs!$C$7/12),MIN(Inputs!$D$7,N118*(1+Inputs!$C$7/12))+IF(D119=F119,H119,0)))</f>
        <v>0</v>
      </c>
      <c r="N119" s="23" t="n">
        <f aca="false">MAX(0,N118*(1+Inputs!$C$7/12)-M119)</f>
        <v>0</v>
      </c>
      <c r="O119" s="23" t="n">
        <f aca="false">IF(P118&lt;=0.005,0,MIN(P118*(1+Inputs!$C$8/12),MIN(Inputs!$D$8,P118*(1+Inputs!$C$8/12))+IF(E119=F119,H119,0)))</f>
        <v>0</v>
      </c>
      <c r="P119" s="23" t="n">
        <f aca="false">MAX(0,P118*(1+Inputs!$C$8/12)-O119)</f>
        <v>0</v>
      </c>
      <c r="Q119" s="21"/>
      <c r="R119" s="23" t="n">
        <f aca="false">J119+L119+N119+P119</f>
        <v>0</v>
      </c>
      <c r="S119" s="23" t="n">
        <f aca="false">S118+IF(J118&gt;0.005,J118*Inputs!$C$5/12,0)+IF(L118&gt;0.005,L118*Inputs!$C$6/12,0)+IF(N118&gt;0.005,N118*Inputs!$C$7/12,0)+IF(P118&gt;0.005,P118*Inputs!$C$8/12,0)</f>
        <v>41986.8840346012</v>
      </c>
    </row>
    <row r="120" customFormat="false" ht="15" hidden="false" customHeight="true" outlineLevel="0" collapsed="false">
      <c r="A120" s="21" t="n">
        <f aca="false">A119+1</f>
        <v>118</v>
      </c>
      <c r="B120" s="21" t="n">
        <f aca="false">IF(J119&gt;0.005,B$2,999)</f>
        <v>999</v>
      </c>
      <c r="C120" s="21" t="n">
        <f aca="false">IF(L119&gt;0.005,C$2,999)</f>
        <v>999</v>
      </c>
      <c r="D120" s="21" t="n">
        <f aca="false">IF(N119&gt;0.005,D$2,999)</f>
        <v>999</v>
      </c>
      <c r="E120" s="21" t="n">
        <f aca="false">IF(P119&gt;0.005,E$2,999)</f>
        <v>999</v>
      </c>
      <c r="F120" s="21" t="n">
        <f aca="false">MIN(B120:E120)</f>
        <v>999</v>
      </c>
      <c r="G120" s="21" t="n">
        <f aca="false">IF(J119&gt;0.005,MIN(Inputs!$D$5,J119*(1+Inputs!$C$5/12)),0)+IF(L119&gt;0.005,MIN(Inputs!$D$6,L119*(1+Inputs!$C$6/12)),0)+IF(N119&gt;0.005,MIN(Inputs!$D$7,N119*(1+Inputs!$C$7/12)),0)+IF(P119&gt;0.005,MIN(Inputs!$D$8,P119*(1+Inputs!$C$8/12)),0)</f>
        <v>0</v>
      </c>
      <c r="H120" s="21" t="n">
        <f aca="false">MAX(0,Inputs!$B$11-G120)</f>
        <v>6000</v>
      </c>
      <c r="I120" s="23" t="n">
        <f aca="false">IF(J119&lt;=0.005,0,MIN(J119*(1+Inputs!$C$5/12),MIN(Inputs!$D$5,J119*(1+Inputs!$C$5/12))+IF(B120=F120,H120,0)))</f>
        <v>0</v>
      </c>
      <c r="J120" s="23" t="n">
        <f aca="false">MAX(0,J119*(1+Inputs!$C$5/12)-I120)</f>
        <v>0</v>
      </c>
      <c r="K120" s="23" t="n">
        <f aca="false">IF(L119&lt;=0.005,0,MIN(L119*(1+Inputs!$C$6/12),MIN(Inputs!$D$6,L119*(1+Inputs!$C$6/12))+IF(C120=F120,H120,0)))</f>
        <v>0</v>
      </c>
      <c r="L120" s="23" t="n">
        <f aca="false">MAX(0,L119*(1+Inputs!$C$6/12)-K120)</f>
        <v>0</v>
      </c>
      <c r="M120" s="23" t="n">
        <f aca="false">IF(N119&lt;=0.005,0,MIN(N119*(1+Inputs!$C$7/12),MIN(Inputs!$D$7,N119*(1+Inputs!$C$7/12))+IF(D120=F120,H120,0)))</f>
        <v>0</v>
      </c>
      <c r="N120" s="23" t="n">
        <f aca="false">MAX(0,N119*(1+Inputs!$C$7/12)-M120)</f>
        <v>0</v>
      </c>
      <c r="O120" s="23" t="n">
        <f aca="false">IF(P119&lt;=0.005,0,MIN(P119*(1+Inputs!$C$8/12),MIN(Inputs!$D$8,P119*(1+Inputs!$C$8/12))+IF(E120=F120,H120,0)))</f>
        <v>0</v>
      </c>
      <c r="P120" s="23" t="n">
        <f aca="false">MAX(0,P119*(1+Inputs!$C$8/12)-O120)</f>
        <v>0</v>
      </c>
      <c r="Q120" s="21"/>
      <c r="R120" s="23" t="n">
        <f aca="false">J120+L120+N120+P120</f>
        <v>0</v>
      </c>
      <c r="S120" s="23" t="n">
        <f aca="false">S119+IF(J119&gt;0.005,J119*Inputs!$C$5/12,0)+IF(L119&gt;0.005,L119*Inputs!$C$6/12,0)+IF(N119&gt;0.005,N119*Inputs!$C$7/12,0)+IF(P119&gt;0.005,P119*Inputs!$C$8/12,0)</f>
        <v>41986.8840346012</v>
      </c>
    </row>
    <row r="121" customFormat="false" ht="15" hidden="false" customHeight="true" outlineLevel="0" collapsed="false">
      <c r="A121" s="21" t="n">
        <f aca="false">A120+1</f>
        <v>119</v>
      </c>
      <c r="B121" s="21" t="n">
        <f aca="false">IF(J120&gt;0.005,B$2,999)</f>
        <v>999</v>
      </c>
      <c r="C121" s="21" t="n">
        <f aca="false">IF(L120&gt;0.005,C$2,999)</f>
        <v>999</v>
      </c>
      <c r="D121" s="21" t="n">
        <f aca="false">IF(N120&gt;0.005,D$2,999)</f>
        <v>999</v>
      </c>
      <c r="E121" s="21" t="n">
        <f aca="false">IF(P120&gt;0.005,E$2,999)</f>
        <v>999</v>
      </c>
      <c r="F121" s="21" t="n">
        <f aca="false">MIN(B121:E121)</f>
        <v>999</v>
      </c>
      <c r="G121" s="21" t="n">
        <f aca="false">IF(J120&gt;0.005,MIN(Inputs!$D$5,J120*(1+Inputs!$C$5/12)),0)+IF(L120&gt;0.005,MIN(Inputs!$D$6,L120*(1+Inputs!$C$6/12)),0)+IF(N120&gt;0.005,MIN(Inputs!$D$7,N120*(1+Inputs!$C$7/12)),0)+IF(P120&gt;0.005,MIN(Inputs!$D$8,P120*(1+Inputs!$C$8/12)),0)</f>
        <v>0</v>
      </c>
      <c r="H121" s="21" t="n">
        <f aca="false">MAX(0,Inputs!$B$11-G121)</f>
        <v>6000</v>
      </c>
      <c r="I121" s="23" t="n">
        <f aca="false">IF(J120&lt;=0.005,0,MIN(J120*(1+Inputs!$C$5/12),MIN(Inputs!$D$5,J120*(1+Inputs!$C$5/12))+IF(B121=F121,H121,0)))</f>
        <v>0</v>
      </c>
      <c r="J121" s="23" t="n">
        <f aca="false">MAX(0,J120*(1+Inputs!$C$5/12)-I121)</f>
        <v>0</v>
      </c>
      <c r="K121" s="23" t="n">
        <f aca="false">IF(L120&lt;=0.005,0,MIN(L120*(1+Inputs!$C$6/12),MIN(Inputs!$D$6,L120*(1+Inputs!$C$6/12))+IF(C121=F121,H121,0)))</f>
        <v>0</v>
      </c>
      <c r="L121" s="23" t="n">
        <f aca="false">MAX(0,L120*(1+Inputs!$C$6/12)-K121)</f>
        <v>0</v>
      </c>
      <c r="M121" s="23" t="n">
        <f aca="false">IF(N120&lt;=0.005,0,MIN(N120*(1+Inputs!$C$7/12),MIN(Inputs!$D$7,N120*(1+Inputs!$C$7/12))+IF(D121=F121,H121,0)))</f>
        <v>0</v>
      </c>
      <c r="N121" s="23" t="n">
        <f aca="false">MAX(0,N120*(1+Inputs!$C$7/12)-M121)</f>
        <v>0</v>
      </c>
      <c r="O121" s="23" t="n">
        <f aca="false">IF(P120&lt;=0.005,0,MIN(P120*(1+Inputs!$C$8/12),MIN(Inputs!$D$8,P120*(1+Inputs!$C$8/12))+IF(E121=F121,H121,0)))</f>
        <v>0</v>
      </c>
      <c r="P121" s="23" t="n">
        <f aca="false">MAX(0,P120*(1+Inputs!$C$8/12)-O121)</f>
        <v>0</v>
      </c>
      <c r="Q121" s="21"/>
      <c r="R121" s="23" t="n">
        <f aca="false">J121+L121+N121+P121</f>
        <v>0</v>
      </c>
      <c r="S121" s="23" t="n">
        <f aca="false">S120+IF(J120&gt;0.005,J120*Inputs!$C$5/12,0)+IF(L120&gt;0.005,L120*Inputs!$C$6/12,0)+IF(N120&gt;0.005,N120*Inputs!$C$7/12,0)+IF(P120&gt;0.005,P120*Inputs!$C$8/12,0)</f>
        <v>41986.8840346012</v>
      </c>
    </row>
    <row r="122" customFormat="false" ht="15" hidden="false" customHeight="true" outlineLevel="0" collapsed="false">
      <c r="A122" s="21" t="n">
        <f aca="false">A121+1</f>
        <v>120</v>
      </c>
      <c r="B122" s="21" t="n">
        <f aca="false">IF(J121&gt;0.005,B$2,999)</f>
        <v>999</v>
      </c>
      <c r="C122" s="21" t="n">
        <f aca="false">IF(L121&gt;0.005,C$2,999)</f>
        <v>999</v>
      </c>
      <c r="D122" s="21" t="n">
        <f aca="false">IF(N121&gt;0.005,D$2,999)</f>
        <v>999</v>
      </c>
      <c r="E122" s="21" t="n">
        <f aca="false">IF(P121&gt;0.005,E$2,999)</f>
        <v>999</v>
      </c>
      <c r="F122" s="21" t="n">
        <f aca="false">MIN(B122:E122)</f>
        <v>999</v>
      </c>
      <c r="G122" s="21" t="n">
        <f aca="false">IF(J121&gt;0.005,MIN(Inputs!$D$5,J121*(1+Inputs!$C$5/12)),0)+IF(L121&gt;0.005,MIN(Inputs!$D$6,L121*(1+Inputs!$C$6/12)),0)+IF(N121&gt;0.005,MIN(Inputs!$D$7,N121*(1+Inputs!$C$7/12)),0)+IF(P121&gt;0.005,MIN(Inputs!$D$8,P121*(1+Inputs!$C$8/12)),0)</f>
        <v>0</v>
      </c>
      <c r="H122" s="21" t="n">
        <f aca="false">MAX(0,Inputs!$B$11-G122)</f>
        <v>6000</v>
      </c>
      <c r="I122" s="23" t="n">
        <f aca="false">IF(J121&lt;=0.005,0,MIN(J121*(1+Inputs!$C$5/12),MIN(Inputs!$D$5,J121*(1+Inputs!$C$5/12))+IF(B122=F122,H122,0)))</f>
        <v>0</v>
      </c>
      <c r="J122" s="23" t="n">
        <f aca="false">MAX(0,J121*(1+Inputs!$C$5/12)-I122)</f>
        <v>0</v>
      </c>
      <c r="K122" s="23" t="n">
        <f aca="false">IF(L121&lt;=0.005,0,MIN(L121*(1+Inputs!$C$6/12),MIN(Inputs!$D$6,L121*(1+Inputs!$C$6/12))+IF(C122=F122,H122,0)))</f>
        <v>0</v>
      </c>
      <c r="L122" s="23" t="n">
        <f aca="false">MAX(0,L121*(1+Inputs!$C$6/12)-K122)</f>
        <v>0</v>
      </c>
      <c r="M122" s="23" t="n">
        <f aca="false">IF(N121&lt;=0.005,0,MIN(N121*(1+Inputs!$C$7/12),MIN(Inputs!$D$7,N121*(1+Inputs!$C$7/12))+IF(D122=F122,H122,0)))</f>
        <v>0</v>
      </c>
      <c r="N122" s="23" t="n">
        <f aca="false">MAX(0,N121*(1+Inputs!$C$7/12)-M122)</f>
        <v>0</v>
      </c>
      <c r="O122" s="23" t="n">
        <f aca="false">IF(P121&lt;=0.005,0,MIN(P121*(1+Inputs!$C$8/12),MIN(Inputs!$D$8,P121*(1+Inputs!$C$8/12))+IF(E122=F122,H122,0)))</f>
        <v>0</v>
      </c>
      <c r="P122" s="23" t="n">
        <f aca="false">MAX(0,P121*(1+Inputs!$C$8/12)-O122)</f>
        <v>0</v>
      </c>
      <c r="Q122" s="21"/>
      <c r="R122" s="23" t="n">
        <f aca="false">J122+L122+N122+P122</f>
        <v>0</v>
      </c>
      <c r="S122" s="23" t="n">
        <f aca="false">S121+IF(J121&gt;0.005,J121*Inputs!$C$5/12,0)+IF(L121&gt;0.005,L121*Inputs!$C$6/12,0)+IF(N121&gt;0.005,N121*Inputs!$C$7/12,0)+IF(P121&gt;0.005,P121*Inputs!$C$8/12,0)</f>
        <v>41986.8840346012</v>
      </c>
    </row>
    <row r="123" customFormat="false" ht="15" hidden="false" customHeight="true" outlineLevel="0" collapsed="false">
      <c r="A123" s="21" t="n">
        <f aca="false">A122+1</f>
        <v>121</v>
      </c>
      <c r="B123" s="21" t="n">
        <f aca="false">IF(J122&gt;0.005,B$2,999)</f>
        <v>999</v>
      </c>
      <c r="C123" s="21" t="n">
        <f aca="false">IF(L122&gt;0.005,C$2,999)</f>
        <v>999</v>
      </c>
      <c r="D123" s="21" t="n">
        <f aca="false">IF(N122&gt;0.005,D$2,999)</f>
        <v>999</v>
      </c>
      <c r="E123" s="21" t="n">
        <f aca="false">IF(P122&gt;0.005,E$2,999)</f>
        <v>999</v>
      </c>
      <c r="F123" s="21" t="n">
        <f aca="false">MIN(B123:E123)</f>
        <v>999</v>
      </c>
      <c r="G123" s="21" t="n">
        <f aca="false">IF(J122&gt;0.005,MIN(Inputs!$D$5,J122*(1+Inputs!$C$5/12)),0)+IF(L122&gt;0.005,MIN(Inputs!$D$6,L122*(1+Inputs!$C$6/12)),0)+IF(N122&gt;0.005,MIN(Inputs!$D$7,N122*(1+Inputs!$C$7/12)),0)+IF(P122&gt;0.005,MIN(Inputs!$D$8,P122*(1+Inputs!$C$8/12)),0)</f>
        <v>0</v>
      </c>
      <c r="H123" s="21" t="n">
        <f aca="false">MAX(0,Inputs!$B$11-G123)</f>
        <v>6000</v>
      </c>
      <c r="I123" s="23" t="n">
        <f aca="false">IF(J122&lt;=0.005,0,MIN(J122*(1+Inputs!$C$5/12),MIN(Inputs!$D$5,J122*(1+Inputs!$C$5/12))+IF(B123=F123,H123,0)))</f>
        <v>0</v>
      </c>
      <c r="J123" s="23" t="n">
        <f aca="false">MAX(0,J122*(1+Inputs!$C$5/12)-I123)</f>
        <v>0</v>
      </c>
      <c r="K123" s="23" t="n">
        <f aca="false">IF(L122&lt;=0.005,0,MIN(L122*(1+Inputs!$C$6/12),MIN(Inputs!$D$6,L122*(1+Inputs!$C$6/12))+IF(C123=F123,H123,0)))</f>
        <v>0</v>
      </c>
      <c r="L123" s="23" t="n">
        <f aca="false">MAX(0,L122*(1+Inputs!$C$6/12)-K123)</f>
        <v>0</v>
      </c>
      <c r="M123" s="23" t="n">
        <f aca="false">IF(N122&lt;=0.005,0,MIN(N122*(1+Inputs!$C$7/12),MIN(Inputs!$D$7,N122*(1+Inputs!$C$7/12))+IF(D123=F123,H123,0)))</f>
        <v>0</v>
      </c>
      <c r="N123" s="23" t="n">
        <f aca="false">MAX(0,N122*(1+Inputs!$C$7/12)-M123)</f>
        <v>0</v>
      </c>
      <c r="O123" s="23" t="n">
        <f aca="false">IF(P122&lt;=0.005,0,MIN(P122*(1+Inputs!$C$8/12),MIN(Inputs!$D$8,P122*(1+Inputs!$C$8/12))+IF(E123=F123,H123,0)))</f>
        <v>0</v>
      </c>
      <c r="P123" s="23" t="n">
        <f aca="false">MAX(0,P122*(1+Inputs!$C$8/12)-O123)</f>
        <v>0</v>
      </c>
      <c r="Q123" s="21"/>
      <c r="R123" s="23" t="n">
        <f aca="false">J123+L123+N123+P123</f>
        <v>0</v>
      </c>
      <c r="S123" s="23" t="n">
        <f aca="false">S122+IF(J122&gt;0.005,J122*Inputs!$C$5/12,0)+IF(L122&gt;0.005,L122*Inputs!$C$6/12,0)+IF(N122&gt;0.005,N122*Inputs!$C$7/12,0)+IF(P122&gt;0.005,P122*Inputs!$C$8/12,0)</f>
        <v>41986.8840346012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2026-07-14T19:48:28Z</dcterms:created>
  <dc:creator>openpyxl</dc:creator>
  <dc:description/>
  <dc:language>en-US</dc:language>
  <cp:lastModifiedBy/>
  <dcterms:modified xsi:type="dcterms:W3CDTF">2026-07-14T19:49:27Z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